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defaultThemeVersion="124226"/>
  <xr:revisionPtr revIDLastSave="0" documentId="13_ncr:1_{535F6ACD-D3C2-4C89-AB26-AA2CA0FE4B1A}" xr6:coauthVersionLast="47" xr6:coauthVersionMax="47" xr10:uidLastSave="{00000000-0000-0000-0000-000000000000}"/>
  <bookViews>
    <workbookView xWindow="-120" yWindow="-120" windowWidth="29040" windowHeight="15720" tabRatio="762" xr2:uid="{00000000-000D-0000-FFFF-FFFF00000000}"/>
  </bookViews>
  <sheets>
    <sheet name="PRORAČUNSKI KORISNICI" sheetId="7" r:id="rId1"/>
    <sheet name="RAZDJELI PRORAČUNA" sheetId="8" r:id="rId2"/>
  </sheets>
  <calcPr calcId="181029"/>
</workbook>
</file>

<file path=xl/calcChain.xml><?xml version="1.0" encoding="utf-8"?>
<calcChain xmlns="http://schemas.openxmlformats.org/spreadsheetml/2006/main">
  <c r="F8" i="8" l="1"/>
  <c r="F27" i="8" s="1"/>
  <c r="E8" i="8"/>
  <c r="E27" i="8" s="1"/>
  <c r="D8" i="8"/>
  <c r="D27" i="8"/>
  <c r="G20" i="7"/>
  <c r="H20" i="7"/>
  <c r="J20" i="7"/>
  <c r="K20" i="7"/>
  <c r="E20" i="7"/>
  <c r="D20" i="7"/>
  <c r="L11" i="7"/>
  <c r="L20" i="7" s="1"/>
  <c r="I11" i="7"/>
  <c r="I20" i="7" s="1"/>
  <c r="F11" i="7"/>
  <c r="F20" i="7" s="1"/>
  <c r="F9" i="7"/>
  <c r="F10" i="7"/>
  <c r="F19" i="7" s="1"/>
  <c r="F12" i="7"/>
  <c r="F13" i="7"/>
  <c r="F14" i="7"/>
  <c r="F15" i="7"/>
  <c r="F34" i="8"/>
  <c r="E34" i="8"/>
  <c r="D34" i="8"/>
  <c r="K19" i="7"/>
  <c r="J19" i="7"/>
  <c r="H19" i="7"/>
  <c r="G19" i="7"/>
  <c r="E19" i="7"/>
  <c r="D19" i="7"/>
  <c r="D17" i="7"/>
  <c r="D18" i="7"/>
  <c r="L10" i="7"/>
  <c r="L19" i="7" s="1"/>
  <c r="I10" i="7"/>
  <c r="I19" i="7" s="1"/>
  <c r="K67" i="8" l="1"/>
  <c r="F66" i="8" l="1"/>
  <c r="E66" i="8"/>
  <c r="D66" i="8"/>
  <c r="C66" i="8"/>
  <c r="F64" i="8"/>
  <c r="H64" i="8" s="1"/>
  <c r="E64" i="8"/>
  <c r="D64" i="8"/>
  <c r="C64" i="8"/>
  <c r="F58" i="8"/>
  <c r="H58" i="8" s="1"/>
  <c r="E58" i="8"/>
  <c r="D58" i="8"/>
  <c r="C58" i="8"/>
  <c r="F45" i="8"/>
  <c r="E45" i="8"/>
  <c r="D45" i="8"/>
  <c r="C45" i="8"/>
  <c r="F39" i="8"/>
  <c r="H39" i="8" s="1"/>
  <c r="E39" i="8"/>
  <c r="D39" i="8"/>
  <c r="C39" i="8"/>
  <c r="K18" i="7"/>
  <c r="J18" i="7"/>
  <c r="H18" i="7"/>
  <c r="G18" i="7"/>
  <c r="E18" i="7"/>
  <c r="K17" i="7"/>
  <c r="J17" i="7"/>
  <c r="H17" i="7"/>
  <c r="E17" i="7"/>
  <c r="L14" i="7"/>
  <c r="L13" i="7"/>
  <c r="L12" i="7"/>
  <c r="L9" i="7"/>
  <c r="I14" i="7"/>
  <c r="I13" i="7"/>
  <c r="I12" i="7"/>
  <c r="G39" i="8" l="1"/>
  <c r="G45" i="8"/>
  <c r="G58" i="8"/>
  <c r="G64" i="8"/>
  <c r="C67" i="8"/>
  <c r="D67" i="8"/>
  <c r="E67" i="8"/>
  <c r="G66" i="8"/>
  <c r="H66" i="8"/>
  <c r="I66" i="8" s="1"/>
  <c r="F67" i="8"/>
  <c r="I39" i="8"/>
  <c r="J39" i="8" s="1"/>
  <c r="L39" i="8" s="1"/>
  <c r="M39" i="8" s="1"/>
  <c r="I58" i="8"/>
  <c r="J58" i="8" s="1"/>
  <c r="I64" i="8"/>
  <c r="J64" i="8" s="1"/>
  <c r="L64" i="8" s="1"/>
  <c r="M64" i="8" s="1"/>
  <c r="H45" i="8"/>
  <c r="H21" i="7"/>
  <c r="D21" i="7"/>
  <c r="E21" i="7"/>
  <c r="K21" i="7"/>
  <c r="L17" i="7"/>
  <c r="J21" i="7"/>
  <c r="F17" i="7"/>
  <c r="G17" i="7"/>
  <c r="G21" i="7" s="1"/>
  <c r="I9" i="7"/>
  <c r="I17" i="7" s="1"/>
  <c r="L15" i="7"/>
  <c r="L18" i="7" s="1"/>
  <c r="I15" i="7"/>
  <c r="I18" i="7" s="1"/>
  <c r="F18" i="7"/>
  <c r="G67" i="8" l="1"/>
  <c r="J66" i="8"/>
  <c r="L66" i="8" s="1"/>
  <c r="H67" i="8"/>
  <c r="I45" i="8"/>
  <c r="I67" i="8" s="1"/>
  <c r="L58" i="8"/>
  <c r="M58" i="8" s="1"/>
  <c r="L21" i="7"/>
  <c r="I21" i="7"/>
  <c r="F21" i="7"/>
  <c r="M66" i="8" l="1"/>
  <c r="J45" i="8"/>
  <c r="L45" i="8" s="1"/>
  <c r="M45" i="8" s="1"/>
  <c r="J67" i="8" l="1"/>
  <c r="L67" i="8"/>
  <c r="M67" i="8"/>
</calcChain>
</file>

<file path=xl/sharedStrings.xml><?xml version="1.0" encoding="utf-8"?>
<sst xmlns="http://schemas.openxmlformats.org/spreadsheetml/2006/main" count="155" uniqueCount="123">
  <si>
    <t>Naziv</t>
  </si>
  <si>
    <t>Izvor</t>
  </si>
  <si>
    <t>Limit 1.</t>
  </si>
  <si>
    <t>Limit 2.</t>
  </si>
  <si>
    <t xml:space="preserve">Limit 2. </t>
  </si>
  <si>
    <t>NAPOMENA:</t>
  </si>
  <si>
    <t>R.B.</t>
  </si>
  <si>
    <t>1.</t>
  </si>
  <si>
    <t>2.</t>
  </si>
  <si>
    <t>3.</t>
  </si>
  <si>
    <t>4.</t>
  </si>
  <si>
    <t>5.2.</t>
  </si>
  <si>
    <t>1.1.</t>
  </si>
  <si>
    <t>GRADSKA KNJIŽNICA ŽUPANJA</t>
  </si>
  <si>
    <t>2025. godina</t>
  </si>
  <si>
    <t>Ukupno izvor</t>
  </si>
  <si>
    <t>SVEUKUPNO:</t>
  </si>
  <si>
    <t>GRAD ŽUPANJA</t>
  </si>
  <si>
    <t>J. J. Strossmayera 1</t>
  </si>
  <si>
    <t>OIB 60952110793</t>
  </si>
  <si>
    <t>Limit 1.    (€)</t>
  </si>
  <si>
    <t xml:space="preserve">Limit 1.  (€) </t>
  </si>
  <si>
    <t>Plan 2023. (€)</t>
  </si>
  <si>
    <t>Plan 2024. (€)</t>
  </si>
  <si>
    <t>Plan 2025. (€)</t>
  </si>
  <si>
    <t>Razdjel/Glava</t>
  </si>
  <si>
    <t>010-10</t>
  </si>
  <si>
    <t>015-10</t>
  </si>
  <si>
    <t>015-30</t>
  </si>
  <si>
    <t>Gradska uprava</t>
  </si>
  <si>
    <t>015-40</t>
  </si>
  <si>
    <t>Žura d.o.o.</t>
  </si>
  <si>
    <t>020-20</t>
  </si>
  <si>
    <t>Obrazovanje</t>
  </si>
  <si>
    <t>020-30</t>
  </si>
  <si>
    <t>Dječji vrtić Maslačak</t>
  </si>
  <si>
    <t>020-40</t>
  </si>
  <si>
    <t>Kultura</t>
  </si>
  <si>
    <t>Kultura - Knjižnica</t>
  </si>
  <si>
    <t>Kultura - Muzej</t>
  </si>
  <si>
    <t>020-50</t>
  </si>
  <si>
    <t>Sport</t>
  </si>
  <si>
    <t>020-60</t>
  </si>
  <si>
    <t xml:space="preserve">Informiranje </t>
  </si>
  <si>
    <t>020-70</t>
  </si>
  <si>
    <t>Javni red i sigurnost</t>
  </si>
  <si>
    <t>020-80</t>
  </si>
  <si>
    <t>Zdravstvo</t>
  </si>
  <si>
    <t>020-90</t>
  </si>
  <si>
    <t>Socijalna skrb</t>
  </si>
  <si>
    <t>025-10</t>
  </si>
  <si>
    <t>025-20</t>
  </si>
  <si>
    <t>025-30</t>
  </si>
  <si>
    <t>025-50</t>
  </si>
  <si>
    <t>025-60</t>
  </si>
  <si>
    <t>UO za kom.gosp.prost.uređ. i geod.poslove</t>
  </si>
  <si>
    <t>030-10</t>
  </si>
  <si>
    <t>UO za financije</t>
  </si>
  <si>
    <t>UKUPNO</t>
  </si>
  <si>
    <t>Limit 1. (€)</t>
  </si>
  <si>
    <t>Limit 2. (€)</t>
  </si>
  <si>
    <t>Gradsko Vijeće Županja - 1.1.</t>
  </si>
  <si>
    <t>Gradonačenik - krediti - 4.5.</t>
  </si>
  <si>
    <t>Gradonačenik - 1.1., 4.5.</t>
  </si>
  <si>
    <t>Gradska služba - 1.1.</t>
  </si>
  <si>
    <t>UO za financije - 1.1.</t>
  </si>
  <si>
    <t xml:space="preserve">Gradonačenik </t>
  </si>
  <si>
    <t>Gradska uprava - plaće</t>
  </si>
  <si>
    <t>Javni red i sigurnost Jav.vat.postrojba - 5.2.</t>
  </si>
  <si>
    <t>Javni red i sigurnost Jav.vat.postrojba - 1.1.</t>
  </si>
  <si>
    <t xml:space="preserve">Limit 1. (€) </t>
  </si>
  <si>
    <t>Komunalna naknada</t>
  </si>
  <si>
    <t>Komunalna djelatnost,izgradnja kom.infrastrukture</t>
  </si>
  <si>
    <t>Prostorno uređenje i zaštita okoliša</t>
  </si>
  <si>
    <t>Malo i srednje poduzetništvo</t>
  </si>
  <si>
    <t>5.5.</t>
  </si>
  <si>
    <t>2025. (€)</t>
  </si>
  <si>
    <t>2026. (€)</t>
  </si>
  <si>
    <t>2026. godina</t>
  </si>
  <si>
    <t>Prihodi i primici - ukupno</t>
  </si>
  <si>
    <t>1.4. Prihodi od kamata,</t>
  </si>
  <si>
    <t>1.5. Prihodi od ulaznica,</t>
  </si>
  <si>
    <t>1.6. Prihod od članarina,</t>
  </si>
  <si>
    <t>3.1. Vlastiti prihodi,</t>
  </si>
  <si>
    <t>3.2. Vlastiti prihod-sufinanciranje,</t>
  </si>
  <si>
    <t>5.7. - Pomoći od izvanproračunskih korisnika,</t>
  </si>
  <si>
    <t>5.9. - Pomoć vatrogasne zajednice</t>
  </si>
  <si>
    <t>2027. godina</t>
  </si>
  <si>
    <t>RAZDJEL 030 UO ZA FINANCIJE</t>
  </si>
  <si>
    <t>010</t>
  </si>
  <si>
    <t>015</t>
  </si>
  <si>
    <t>020</t>
  </si>
  <si>
    <t>025</t>
  </si>
  <si>
    <t>030</t>
  </si>
  <si>
    <t xml:space="preserve">Izvršenje 2023. (€) </t>
  </si>
  <si>
    <t>Proračun 2024. (€)</t>
  </si>
  <si>
    <t>Rashodi i izdaci - ukupno</t>
  </si>
  <si>
    <t>8.1. - Kredit.</t>
  </si>
  <si>
    <t>5.6. - Pomoći iz županijskog proračuna,</t>
  </si>
  <si>
    <t xml:space="preserve">1.1. - Opći prihodi, </t>
  </si>
  <si>
    <t>GRADSKI MUZEJ ŽUPANJA</t>
  </si>
  <si>
    <t>JAVNA VATROGASNA POSTROJBA GRADA ŽUPANJA**</t>
  </si>
  <si>
    <t xml:space="preserve">** Nakon donošenja Odluka o minimalnim financijskim standardima od strane Vlade RH  izvršit će se korekcija limita ukoliko to bude potrebno. </t>
  </si>
  <si>
    <t>5.8.</t>
  </si>
  <si>
    <t>DJEČJI VRTIĆ MASLAČAK*</t>
  </si>
  <si>
    <t>* U limit izvora 5.5. uključena isključivo sredstva za fiskalnu održivost vrtića (pomoć jedinicama lokalne samouprave)</t>
  </si>
  <si>
    <t xml:space="preserve">Tablica 1. Limiti ukupnih rashoda za izvore financiranja 1.1. -  opći prihodi i primici i 5.2. -ostale pomoći i darovnice, 5.5. - fiskalna održivost dječjih vrtića, 5.8. - financiranje vrtića iz nenadležnog proračuna </t>
  </si>
  <si>
    <t>2027. (€)</t>
  </si>
  <si>
    <t xml:space="preserve">Planirani prihodi 2025. </t>
  </si>
  <si>
    <t>Tablica 2. Limiti ukupnih rashoda po razdjelima proračuna Grada Županje za izvore financiranja opći prihodi i primici za razdoblje 2025.-2027. godine</t>
  </si>
  <si>
    <t>5.8. - Pomoći iz drugih gradskih i općinskih proračuna</t>
  </si>
  <si>
    <t>4.4. - Doprinosi - ukupno,</t>
  </si>
  <si>
    <t xml:space="preserve">4.5. - Komunalna naknada, </t>
  </si>
  <si>
    <t xml:space="preserve">4.6. - Zakup.polj.zemljišta, </t>
  </si>
  <si>
    <t xml:space="preserve">4.7. - Prodaja polj.zemljišta, </t>
  </si>
  <si>
    <t>4.8. - Prihodi za posebne namjene - proračunski korisnici,</t>
  </si>
  <si>
    <t>5.2. - Ostale pomoći i darovnice,</t>
  </si>
  <si>
    <t>5.4. - Pomoći iz državnih fondova,</t>
  </si>
  <si>
    <t>5.5. - Pomoći iz državnog proračuna,</t>
  </si>
  <si>
    <t>RAZDJEL 020 GRADSKA SLUŽBA</t>
  </si>
  <si>
    <t>RAZDJEL 010 GRADSKO VIJEĆE</t>
  </si>
  <si>
    <t>RAZDJEL 015 GRADONAČELNIK</t>
  </si>
  <si>
    <t>RAZDJEL 025 UPRAVNI ODJEL ZA KOM.GOSP., PROST.UREĐENJE i GEOD.POSLOVE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</si>
</sst>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Times New Roman CE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10" fillId="0" borderId="0"/>
  </cellStyleXfs>
  <cellXfs count="174">
    <xf numFmtId="0" fontId="0" fillId="0" borderId="0" xfId="0"/>
    <xf numFmtId="4" fontId="0" fillId="0" borderId="0" xfId="0" applyNumberFormat="1"/>
    <xf numFmtId="0" fontId="2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1" fillId="0" borderId="0" xfId="0" applyNumberFormat="1" applyFont="1" applyAlignment="1">
      <alignment horizontal="right" vertical="justify"/>
    </xf>
    <xf numFmtId="4" fontId="1" fillId="5" borderId="13" xfId="0" applyNumberFormat="1" applyFont="1" applyFill="1" applyBorder="1" applyAlignment="1">
      <alignment horizontal="right" vertical="justify"/>
    </xf>
    <xf numFmtId="0" fontId="5" fillId="0" borderId="2" xfId="0" applyFont="1" applyBorder="1" applyAlignment="1">
      <alignment horizontal="left" vertical="justify"/>
    </xf>
    <xf numFmtId="0" fontId="0" fillId="0" borderId="5" xfId="0" applyBorder="1"/>
    <xf numFmtId="0" fontId="0" fillId="0" borderId="10" xfId="0" applyBorder="1"/>
    <xf numFmtId="0" fontId="5" fillId="2" borderId="7" xfId="0" applyFont="1" applyFill="1" applyBorder="1" applyAlignment="1">
      <alignment horizontal="justify" vertical="justify"/>
    </xf>
    <xf numFmtId="4" fontId="3" fillId="4" borderId="8" xfId="0" applyNumberFormat="1" applyFont="1" applyFill="1" applyBorder="1" applyAlignment="1">
      <alignment horizontal="center" vertical="justify"/>
    </xf>
    <xf numFmtId="4" fontId="3" fillId="3" borderId="7" xfId="0" applyNumberFormat="1" applyFont="1" applyFill="1" applyBorder="1" applyAlignment="1">
      <alignment horizontal="center" vertical="justify"/>
    </xf>
    <xf numFmtId="4" fontId="3" fillId="3" borderId="8" xfId="0" applyNumberFormat="1" applyFont="1" applyFill="1" applyBorder="1" applyAlignment="1">
      <alignment horizontal="center" vertical="justify"/>
    </xf>
    <xf numFmtId="4" fontId="3" fillId="3" borderId="9" xfId="0" applyNumberFormat="1" applyFont="1" applyFill="1" applyBorder="1" applyAlignment="1">
      <alignment horizontal="center" vertical="justify"/>
    </xf>
    <xf numFmtId="4" fontId="3" fillId="5" borderId="8" xfId="0" applyNumberFormat="1" applyFont="1" applyFill="1" applyBorder="1" applyAlignment="1">
      <alignment horizontal="center" vertical="justify"/>
    </xf>
    <xf numFmtId="4" fontId="3" fillId="5" borderId="9" xfId="0" applyNumberFormat="1" applyFont="1" applyFill="1" applyBorder="1" applyAlignment="1">
      <alignment horizontal="center" vertical="justify"/>
    </xf>
    <xf numFmtId="0" fontId="5" fillId="0" borderId="14" xfId="0" applyFont="1" applyBorder="1" applyAlignment="1">
      <alignment horizontal="center" vertical="center"/>
    </xf>
    <xf numFmtId="4" fontId="3" fillId="4" borderId="18" xfId="0" applyNumberFormat="1" applyFont="1" applyFill="1" applyBorder="1" applyAlignment="1">
      <alignment horizontal="center" vertical="justify"/>
    </xf>
    <xf numFmtId="4" fontId="3" fillId="5" borderId="18" xfId="0" applyNumberFormat="1" applyFont="1" applyFill="1" applyBorder="1" applyAlignment="1">
      <alignment horizontal="center" vertical="justify"/>
    </xf>
    <xf numFmtId="4" fontId="6" fillId="4" borderId="16" xfId="0" applyNumberFormat="1" applyFont="1" applyFill="1" applyBorder="1" applyAlignment="1">
      <alignment horizontal="right"/>
    </xf>
    <xf numFmtId="4" fontId="6" fillId="4" borderId="15" xfId="0" applyNumberFormat="1" applyFont="1" applyFill="1" applyBorder="1" applyAlignment="1">
      <alignment horizontal="right"/>
    </xf>
    <xf numFmtId="4" fontId="6" fillId="3" borderId="15" xfId="0" applyNumberFormat="1" applyFont="1" applyFill="1" applyBorder="1" applyAlignment="1">
      <alignment horizontal="right"/>
    </xf>
    <xf numFmtId="4" fontId="6" fillId="3" borderId="17" xfId="0" applyNumberFormat="1" applyFont="1" applyFill="1" applyBorder="1" applyAlignment="1">
      <alignment horizontal="right"/>
    </xf>
    <xf numFmtId="4" fontId="3" fillId="5" borderId="15" xfId="0" applyNumberFormat="1" applyFont="1" applyFill="1" applyBorder="1" applyAlignment="1">
      <alignment horizontal="right" vertical="justify"/>
    </xf>
    <xf numFmtId="4" fontId="6" fillId="5" borderId="17" xfId="0" applyNumberFormat="1" applyFont="1" applyFill="1" applyBorder="1" applyAlignment="1">
      <alignment horizontal="right"/>
    </xf>
    <xf numFmtId="4" fontId="6" fillId="4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3" fillId="5" borderId="3" xfId="0" applyNumberFormat="1" applyFont="1" applyFill="1" applyBorder="1" applyAlignment="1">
      <alignment horizontal="right" vertical="justify"/>
    </xf>
    <xf numFmtId="4" fontId="6" fillId="5" borderId="4" xfId="0" applyNumberFormat="1" applyFont="1" applyFill="1" applyBorder="1" applyAlignment="1">
      <alignment horizontal="right"/>
    </xf>
    <xf numFmtId="4" fontId="6" fillId="4" borderId="11" xfId="0" applyNumberFormat="1" applyFont="1" applyFill="1" applyBorder="1" applyAlignment="1">
      <alignment horizontal="right"/>
    </xf>
    <xf numFmtId="4" fontId="6" fillId="3" borderId="11" xfId="0" applyNumberFormat="1" applyFont="1" applyFill="1" applyBorder="1" applyAlignment="1">
      <alignment horizontal="right"/>
    </xf>
    <xf numFmtId="4" fontId="3" fillId="5" borderId="11" xfId="0" applyNumberFormat="1" applyFont="1" applyFill="1" applyBorder="1" applyAlignment="1">
      <alignment horizontal="right" vertical="justify"/>
    </xf>
    <xf numFmtId="4" fontId="6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 vertical="justify"/>
    </xf>
    <xf numFmtId="4" fontId="6" fillId="0" borderId="3" xfId="0" applyNumberFormat="1" applyFont="1" applyBorder="1" applyAlignment="1">
      <alignment horizontal="right"/>
    </xf>
    <xf numFmtId="4" fontId="6" fillId="0" borderId="4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6" fillId="0" borderId="6" xfId="0" applyNumberFormat="1" applyFont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4" fontId="6" fillId="0" borderId="13" xfId="0" applyNumberFormat="1" applyFont="1" applyBorder="1" applyAlignment="1">
      <alignment horizontal="right"/>
    </xf>
    <xf numFmtId="4" fontId="6" fillId="4" borderId="22" xfId="0" applyNumberFormat="1" applyFont="1" applyFill="1" applyBorder="1" applyAlignment="1">
      <alignment horizontal="right"/>
    </xf>
    <xf numFmtId="4" fontId="6" fillId="4" borderId="23" xfId="0" applyNumberFormat="1" applyFont="1" applyFill="1" applyBorder="1" applyAlignment="1">
      <alignment horizontal="right"/>
    </xf>
    <xf numFmtId="4" fontId="6" fillId="4" borderId="24" xfId="0" applyNumberFormat="1" applyFont="1" applyFill="1" applyBorder="1" applyAlignment="1">
      <alignment horizontal="right"/>
    </xf>
    <xf numFmtId="4" fontId="3" fillId="4" borderId="19" xfId="0" applyNumberFormat="1" applyFont="1" applyFill="1" applyBorder="1" applyAlignment="1">
      <alignment horizontal="center" vertical="justify"/>
    </xf>
    <xf numFmtId="4" fontId="6" fillId="4" borderId="25" xfId="0" applyNumberFormat="1" applyFont="1" applyFill="1" applyBorder="1" applyAlignment="1">
      <alignment horizontal="right"/>
    </xf>
    <xf numFmtId="4" fontId="6" fillId="4" borderId="12" xfId="0" applyNumberFormat="1" applyFont="1" applyFill="1" applyBorder="1" applyAlignment="1">
      <alignment horizontal="right"/>
    </xf>
    <xf numFmtId="4" fontId="6" fillId="5" borderId="22" xfId="0" applyNumberFormat="1" applyFont="1" applyFill="1" applyBorder="1" applyAlignment="1">
      <alignment horizontal="right"/>
    </xf>
    <xf numFmtId="4" fontId="6" fillId="5" borderId="23" xfId="0" applyNumberFormat="1" applyFont="1" applyFill="1" applyBorder="1" applyAlignment="1">
      <alignment horizontal="right"/>
    </xf>
    <xf numFmtId="4" fontId="6" fillId="5" borderId="24" xfId="0" applyNumberFormat="1" applyFont="1" applyFill="1" applyBorder="1" applyAlignment="1">
      <alignment horizontal="right"/>
    </xf>
    <xf numFmtId="4" fontId="6" fillId="3" borderId="14" xfId="0" applyNumberFormat="1" applyFont="1" applyFill="1" applyBorder="1" applyAlignment="1">
      <alignment horizontal="right"/>
    </xf>
    <xf numFmtId="4" fontId="6" fillId="3" borderId="2" xfId="0" applyNumberFormat="1" applyFont="1" applyFill="1" applyBorder="1" applyAlignment="1">
      <alignment horizontal="right"/>
    </xf>
    <xf numFmtId="4" fontId="6" fillId="3" borderId="4" xfId="0" applyNumberFormat="1" applyFont="1" applyFill="1" applyBorder="1" applyAlignment="1">
      <alignment horizontal="right"/>
    </xf>
    <xf numFmtId="4" fontId="6" fillId="3" borderId="10" xfId="0" applyNumberFormat="1" applyFont="1" applyFill="1" applyBorder="1" applyAlignment="1">
      <alignment horizontal="right"/>
    </xf>
    <xf numFmtId="4" fontId="6" fillId="3" borderId="13" xfId="0" applyNumberFormat="1" applyFont="1" applyFill="1" applyBorder="1" applyAlignment="1">
      <alignment horizontal="right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4" fontId="6" fillId="0" borderId="2" xfId="0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right"/>
    </xf>
    <xf numFmtId="4" fontId="6" fillId="0" borderId="10" xfId="0" applyNumberFormat="1" applyFont="1" applyBorder="1" applyAlignment="1">
      <alignment horizontal="right"/>
    </xf>
    <xf numFmtId="0" fontId="5" fillId="0" borderId="0" xfId="0" applyFont="1"/>
    <xf numFmtId="4" fontId="5" fillId="0" borderId="0" xfId="0" applyNumberFormat="1" applyFont="1"/>
    <xf numFmtId="4" fontId="12" fillId="0" borderId="0" xfId="0" applyNumberFormat="1" applyFont="1"/>
    <xf numFmtId="0" fontId="5" fillId="0" borderId="1" xfId="0" applyFont="1" applyBorder="1"/>
    <xf numFmtId="4" fontId="5" fillId="0" borderId="1" xfId="0" applyNumberFormat="1" applyFont="1" applyBorder="1"/>
    <xf numFmtId="4" fontId="5" fillId="4" borderId="1" xfId="0" applyNumberFormat="1" applyFont="1" applyFill="1" applyBorder="1"/>
    <xf numFmtId="0" fontId="12" fillId="0" borderId="0" xfId="0" applyFont="1"/>
    <xf numFmtId="4" fontId="2" fillId="0" borderId="0" xfId="0" applyNumberFormat="1" applyFont="1"/>
    <xf numFmtId="0" fontId="3" fillId="2" borderId="8" xfId="0" applyFont="1" applyFill="1" applyBorder="1" applyAlignment="1">
      <alignment horizontal="center" vertical="center" wrapText="1"/>
    </xf>
    <xf numFmtId="4" fontId="2" fillId="2" borderId="18" xfId="0" applyNumberFormat="1" applyFont="1" applyFill="1" applyBorder="1" applyAlignment="1">
      <alignment horizontal="center" vertical="center" wrapText="1"/>
    </xf>
    <xf numFmtId="0" fontId="5" fillId="0" borderId="3" xfId="0" applyFont="1" applyBorder="1"/>
    <xf numFmtId="4" fontId="5" fillId="0" borderId="3" xfId="0" applyNumberFormat="1" applyFont="1" applyBorder="1"/>
    <xf numFmtId="4" fontId="5" fillId="4" borderId="3" xfId="0" applyNumberFormat="1" applyFont="1" applyFill="1" applyBorder="1"/>
    <xf numFmtId="0" fontId="12" fillId="3" borderId="11" xfId="0" applyFont="1" applyFill="1" applyBorder="1"/>
    <xf numFmtId="4" fontId="12" fillId="3" borderId="11" xfId="0" applyNumberFormat="1" applyFont="1" applyFill="1" applyBorder="1"/>
    <xf numFmtId="4" fontId="12" fillId="3" borderId="27" xfId="0" applyNumberFormat="1" applyFont="1" applyFill="1" applyBorder="1"/>
    <xf numFmtId="4" fontId="12" fillId="7" borderId="15" xfId="0" applyNumberFormat="1" applyFont="1" applyFill="1" applyBorder="1"/>
    <xf numFmtId="0" fontId="3" fillId="0" borderId="0" xfId="0" applyFont="1"/>
    <xf numFmtId="4" fontId="3" fillId="0" borderId="0" xfId="0" applyNumberFormat="1" applyFont="1"/>
    <xf numFmtId="4" fontId="5" fillId="8" borderId="3" xfId="0" applyNumberFormat="1" applyFont="1" applyFill="1" applyBorder="1"/>
    <xf numFmtId="4" fontId="5" fillId="8" borderId="1" xfId="0" applyNumberFormat="1" applyFont="1" applyFill="1" applyBorder="1"/>
    <xf numFmtId="4" fontId="5" fillId="9" borderId="3" xfId="0" applyNumberFormat="1" applyFont="1" applyFill="1" applyBorder="1"/>
    <xf numFmtId="0" fontId="5" fillId="9" borderId="4" xfId="0" applyFont="1" applyFill="1" applyBorder="1"/>
    <xf numFmtId="0" fontId="12" fillId="9" borderId="4" xfId="0" applyFont="1" applyFill="1" applyBorder="1"/>
    <xf numFmtId="4" fontId="5" fillId="9" borderId="1" xfId="0" applyNumberFormat="1" applyFont="1" applyFill="1" applyBorder="1"/>
    <xf numFmtId="0" fontId="12" fillId="9" borderId="6" xfId="0" applyFont="1" applyFill="1" applyBorder="1"/>
    <xf numFmtId="0" fontId="5" fillId="9" borderId="6" xfId="0" applyFont="1" applyFill="1" applyBorder="1"/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2" fillId="2" borderId="19" xfId="0" applyNumberFormat="1" applyFont="1" applyFill="1" applyBorder="1" applyAlignment="1">
      <alignment horizontal="center" vertical="center" wrapText="1"/>
    </xf>
    <xf numFmtId="4" fontId="5" fillId="0" borderId="25" xfId="0" applyNumberFormat="1" applyFont="1" applyBorder="1"/>
    <xf numFmtId="4" fontId="12" fillId="3" borderId="12" xfId="0" applyNumberFormat="1" applyFont="1" applyFill="1" applyBorder="1"/>
    <xf numFmtId="4" fontId="5" fillId="0" borderId="26" xfId="0" applyNumberFormat="1" applyFont="1" applyBorder="1"/>
    <xf numFmtId="4" fontId="5" fillId="4" borderId="2" xfId="0" applyNumberFormat="1" applyFont="1" applyFill="1" applyBorder="1"/>
    <xf numFmtId="4" fontId="5" fillId="4" borderId="4" xfId="0" applyNumberFormat="1" applyFont="1" applyFill="1" applyBorder="1"/>
    <xf numFmtId="4" fontId="12" fillId="3" borderId="10" xfId="0" applyNumberFormat="1" applyFont="1" applyFill="1" applyBorder="1"/>
    <xf numFmtId="4" fontId="12" fillId="3" borderId="13" xfId="0" applyNumberFormat="1" applyFont="1" applyFill="1" applyBorder="1"/>
    <xf numFmtId="4" fontId="5" fillId="4" borderId="5" xfId="0" applyNumberFormat="1" applyFont="1" applyFill="1" applyBorder="1"/>
    <xf numFmtId="4" fontId="5" fillId="4" borderId="6" xfId="0" applyNumberFormat="1" applyFont="1" applyFill="1" applyBorder="1"/>
    <xf numFmtId="4" fontId="12" fillId="7" borderId="14" xfId="0" applyNumberFormat="1" applyFont="1" applyFill="1" applyBorder="1"/>
    <xf numFmtId="4" fontId="12" fillId="7" borderId="17" xfId="0" applyNumberFormat="1" applyFont="1" applyFill="1" applyBorder="1"/>
    <xf numFmtId="4" fontId="5" fillId="8" borderId="2" xfId="0" applyNumberFormat="1" applyFont="1" applyFill="1" applyBorder="1"/>
    <xf numFmtId="4" fontId="5" fillId="8" borderId="4" xfId="0" applyNumberFormat="1" applyFont="1" applyFill="1" applyBorder="1"/>
    <xf numFmtId="4" fontId="12" fillId="3" borderId="28" xfId="0" applyNumberFormat="1" applyFont="1" applyFill="1" applyBorder="1"/>
    <xf numFmtId="4" fontId="5" fillId="8" borderId="5" xfId="0" applyNumberFormat="1" applyFont="1" applyFill="1" applyBorder="1"/>
    <xf numFmtId="4" fontId="5" fillId="8" borderId="29" xfId="0" applyNumberFormat="1" applyFont="1" applyFill="1" applyBorder="1"/>
    <xf numFmtId="4" fontId="5" fillId="9" borderId="2" xfId="0" applyNumberFormat="1" applyFont="1" applyFill="1" applyBorder="1"/>
    <xf numFmtId="4" fontId="5" fillId="9" borderId="5" xfId="0" applyNumberFormat="1" applyFont="1" applyFill="1" applyBorder="1"/>
    <xf numFmtId="0" fontId="12" fillId="7" borderId="16" xfId="0" applyFont="1" applyFill="1" applyBorder="1"/>
    <xf numFmtId="164" fontId="5" fillId="0" borderId="0" xfId="0" applyNumberFormat="1" applyFont="1"/>
    <xf numFmtId="4" fontId="13" fillId="0" borderId="0" xfId="0" applyNumberFormat="1" applyFont="1"/>
    <xf numFmtId="0" fontId="4" fillId="0" borderId="0" xfId="0" applyFont="1"/>
    <xf numFmtId="4" fontId="9" fillId="6" borderId="16" xfId="2" applyNumberFormat="1" applyFont="1" applyFill="1" applyBorder="1"/>
    <xf numFmtId="0" fontId="5" fillId="0" borderId="30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4" fontId="6" fillId="4" borderId="2" xfId="0" applyNumberFormat="1" applyFont="1" applyFill="1" applyBorder="1" applyAlignment="1">
      <alignment horizontal="right"/>
    </xf>
    <xf numFmtId="4" fontId="6" fillId="4" borderId="4" xfId="0" applyNumberFormat="1" applyFont="1" applyFill="1" applyBorder="1" applyAlignment="1">
      <alignment horizontal="right"/>
    </xf>
    <xf numFmtId="4" fontId="6" fillId="4" borderId="10" xfId="0" applyNumberFormat="1" applyFont="1" applyFill="1" applyBorder="1" applyAlignment="1">
      <alignment horizontal="right"/>
    </xf>
    <xf numFmtId="4" fontId="6" fillId="4" borderId="13" xfId="0" applyNumberFormat="1" applyFont="1" applyFill="1" applyBorder="1" applyAlignment="1">
      <alignment horizontal="right"/>
    </xf>
    <xf numFmtId="4" fontId="6" fillId="5" borderId="2" xfId="0" applyNumberFormat="1" applyFont="1" applyFill="1" applyBorder="1" applyAlignment="1">
      <alignment horizontal="right"/>
    </xf>
    <xf numFmtId="4" fontId="6" fillId="5" borderId="10" xfId="0" applyNumberFormat="1" applyFont="1" applyFill="1" applyBorder="1" applyAlignment="1">
      <alignment horizontal="right"/>
    </xf>
    <xf numFmtId="4" fontId="6" fillId="5" borderId="13" xfId="0" applyNumberFormat="1" applyFont="1" applyFill="1" applyBorder="1" applyAlignment="1">
      <alignment horizontal="right"/>
    </xf>
    <xf numFmtId="0" fontId="5" fillId="2" borderId="19" xfId="0" applyFont="1" applyFill="1" applyBorder="1" applyAlignment="1">
      <alignment horizontal="center"/>
    </xf>
    <xf numFmtId="0" fontId="5" fillId="0" borderId="36" xfId="0" applyFont="1" applyBorder="1" applyAlignment="1">
      <alignment horizontal="center"/>
    </xf>
    <xf numFmtId="49" fontId="3" fillId="2" borderId="7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/>
    <xf numFmtId="49" fontId="12" fillId="3" borderId="10" xfId="0" applyNumberFormat="1" applyFont="1" applyFill="1" applyBorder="1"/>
    <xf numFmtId="49" fontId="5" fillId="0" borderId="5" xfId="0" applyNumberFormat="1" applyFont="1" applyBorder="1"/>
    <xf numFmtId="49" fontId="12" fillId="7" borderId="14" xfId="0" applyNumberFormat="1" applyFont="1" applyFill="1" applyBorder="1"/>
    <xf numFmtId="0" fontId="3" fillId="0" borderId="0" xfId="0" applyFont="1" applyAlignment="1">
      <alignment wrapText="1"/>
    </xf>
    <xf numFmtId="0" fontId="5" fillId="0" borderId="37" xfId="0" applyFont="1" applyBorder="1" applyAlignment="1">
      <alignment horizontal="center"/>
    </xf>
    <xf numFmtId="4" fontId="6" fillId="4" borderId="38" xfId="0" applyNumberFormat="1" applyFont="1" applyFill="1" applyBorder="1" applyAlignment="1">
      <alignment horizontal="right"/>
    </xf>
    <xf numFmtId="4" fontId="6" fillId="4" borderId="27" xfId="0" applyNumberFormat="1" applyFont="1" applyFill="1" applyBorder="1" applyAlignment="1">
      <alignment horizontal="right"/>
    </xf>
    <xf numFmtId="4" fontId="6" fillId="4" borderId="28" xfId="0" applyNumberFormat="1" applyFont="1" applyFill="1" applyBorder="1" applyAlignment="1">
      <alignment horizontal="right"/>
    </xf>
    <xf numFmtId="4" fontId="6" fillId="3" borderId="39" xfId="0" applyNumberFormat="1" applyFont="1" applyFill="1" applyBorder="1" applyAlignment="1">
      <alignment horizontal="right"/>
    </xf>
    <xf numFmtId="4" fontId="6" fillId="3" borderId="27" xfId="0" applyNumberFormat="1" applyFont="1" applyFill="1" applyBorder="1" applyAlignment="1">
      <alignment horizontal="right"/>
    </xf>
    <xf numFmtId="4" fontId="6" fillId="3" borderId="28" xfId="0" applyNumberFormat="1" applyFont="1" applyFill="1" applyBorder="1" applyAlignment="1">
      <alignment horizontal="right"/>
    </xf>
    <xf numFmtId="4" fontId="6" fillId="5" borderId="39" xfId="0" applyNumberFormat="1" applyFont="1" applyFill="1" applyBorder="1" applyAlignment="1">
      <alignment horizontal="right"/>
    </xf>
    <xf numFmtId="4" fontId="3" fillId="5" borderId="27" xfId="0" applyNumberFormat="1" applyFont="1" applyFill="1" applyBorder="1" applyAlignment="1">
      <alignment horizontal="right" vertical="justify"/>
    </xf>
    <xf numFmtId="4" fontId="6" fillId="5" borderId="28" xfId="0" applyNumberFormat="1" applyFont="1" applyFill="1" applyBorder="1" applyAlignment="1">
      <alignment horizontal="right"/>
    </xf>
    <xf numFmtId="0" fontId="5" fillId="2" borderId="42" xfId="0" applyFont="1" applyFill="1" applyBorder="1" applyAlignment="1">
      <alignment horizontal="center"/>
    </xf>
    <xf numFmtId="4" fontId="6" fillId="4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horizontal="right"/>
    </xf>
    <xf numFmtId="4" fontId="3" fillId="5" borderId="1" xfId="0" applyNumberFormat="1" applyFont="1" applyFill="1" applyBorder="1" applyAlignment="1">
      <alignment horizontal="right" vertical="justify"/>
    </xf>
    <xf numFmtId="4" fontId="6" fillId="5" borderId="6" xfId="0" applyNumberFormat="1" applyFont="1" applyFill="1" applyBorder="1" applyAlignment="1">
      <alignment horizontal="right"/>
    </xf>
    <xf numFmtId="0" fontId="5" fillId="0" borderId="43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4" fontId="6" fillId="4" borderId="5" xfId="0" applyNumberFormat="1" applyFont="1" applyFill="1" applyBorder="1" applyAlignment="1">
      <alignment horizontal="right"/>
    </xf>
    <xf numFmtId="4" fontId="6" fillId="4" borderId="6" xfId="0" applyNumberFormat="1" applyFont="1" applyFill="1" applyBorder="1" applyAlignment="1">
      <alignment horizontal="right"/>
    </xf>
    <xf numFmtId="4" fontId="6" fillId="3" borderId="5" xfId="0" applyNumberFormat="1" applyFont="1" applyFill="1" applyBorder="1" applyAlignment="1">
      <alignment horizontal="right"/>
    </xf>
    <xf numFmtId="4" fontId="6" fillId="3" borderId="6" xfId="0" applyNumberFormat="1" applyFont="1" applyFill="1" applyBorder="1" applyAlignment="1">
      <alignment horizontal="right"/>
    </xf>
    <xf numFmtId="4" fontId="6" fillId="5" borderId="5" xfId="0" applyNumberFormat="1" applyFont="1" applyFill="1" applyBorder="1" applyAlignment="1">
      <alignment horizontal="right"/>
    </xf>
    <xf numFmtId="4" fontId="6" fillId="0" borderId="46" xfId="0" applyNumberFormat="1" applyFont="1" applyBorder="1" applyAlignment="1">
      <alignment horizontal="right"/>
    </xf>
    <xf numFmtId="4" fontId="6" fillId="0" borderId="47" xfId="0" applyNumberFormat="1" applyFont="1" applyBorder="1" applyAlignment="1">
      <alignment horizontal="right"/>
    </xf>
    <xf numFmtId="4" fontId="6" fillId="0" borderId="48" xfId="0" applyNumberFormat="1" applyFont="1" applyBorder="1" applyAlignment="1">
      <alignment horizontal="right"/>
    </xf>
    <xf numFmtId="0" fontId="14" fillId="0" borderId="0" xfId="0" applyFont="1"/>
    <xf numFmtId="0" fontId="11" fillId="6" borderId="25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4" fontId="9" fillId="6" borderId="19" xfId="2" applyNumberFormat="1" applyFont="1" applyFill="1" applyBorder="1" applyAlignment="1">
      <alignment horizontal="left" vertical="center"/>
    </xf>
    <xf numFmtId="4" fontId="9" fillId="6" borderId="41" xfId="2" applyNumberFormat="1" applyFont="1" applyFill="1" applyBorder="1" applyAlignment="1">
      <alignment horizontal="left" vertical="center"/>
    </xf>
    <xf numFmtId="4" fontId="9" fillId="6" borderId="33" xfId="2" applyNumberFormat="1" applyFont="1" applyFill="1" applyBorder="1" applyAlignment="1">
      <alignment horizontal="left" vertical="center"/>
    </xf>
  </cellXfs>
  <cellStyles count="4">
    <cellStyle name="Normalno" xfId="0" builtinId="0"/>
    <cellStyle name="Normalno 2" xfId="2" xr:uid="{6397345C-8E96-4193-8963-98C53887A35C}"/>
    <cellStyle name="Normalno 3" xfId="3" xr:uid="{D85354C6-8357-4E7C-85AB-D5E1AE45839D}"/>
    <cellStyle name="Obično_dec2007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7"/>
  <sheetViews>
    <sheetView tabSelected="1" zoomScaleNormal="100" workbookViewId="0">
      <selection activeCell="J9" sqref="J9"/>
    </sheetView>
  </sheetViews>
  <sheetFormatPr defaultRowHeight="15" x14ac:dyDescent="0.25"/>
  <cols>
    <col min="1" max="1" width="7.28515625" customWidth="1"/>
    <col min="2" max="2" width="39.85546875" customWidth="1"/>
    <col min="3" max="3" width="5.28515625" bestFit="1" customWidth="1"/>
    <col min="4" max="4" width="11.28515625" bestFit="1" customWidth="1"/>
    <col min="5" max="5" width="11.28515625" customWidth="1"/>
    <col min="6" max="12" width="11.28515625" bestFit="1" customWidth="1"/>
    <col min="13" max="13" width="11.7109375" bestFit="1" customWidth="1"/>
  </cols>
  <sheetData>
    <row r="1" spans="1:13" x14ac:dyDescent="0.25">
      <c r="B1" s="2" t="s">
        <v>17</v>
      </c>
    </row>
    <row r="2" spans="1:13" x14ac:dyDescent="0.25">
      <c r="B2" t="s">
        <v>18</v>
      </c>
    </row>
    <row r="3" spans="1:13" x14ac:dyDescent="0.25">
      <c r="B3" t="s">
        <v>19</v>
      </c>
    </row>
    <row r="5" spans="1:13" x14ac:dyDescent="0.25">
      <c r="A5" s="160" t="s">
        <v>106</v>
      </c>
      <c r="D5" s="1"/>
      <c r="E5" s="1"/>
    </row>
    <row r="6" spans="1:13" ht="15.75" thickBot="1" x14ac:dyDescent="0.3">
      <c r="D6" s="1"/>
      <c r="E6" s="1"/>
    </row>
    <row r="7" spans="1:13" ht="16.5" thickBot="1" x14ac:dyDescent="0.3">
      <c r="D7" s="165" t="s">
        <v>14</v>
      </c>
      <c r="E7" s="166"/>
      <c r="F7" s="167"/>
      <c r="G7" s="165" t="s">
        <v>78</v>
      </c>
      <c r="H7" s="166"/>
      <c r="I7" s="167"/>
      <c r="J7" s="165" t="s">
        <v>87</v>
      </c>
      <c r="K7" s="166"/>
      <c r="L7" s="167"/>
      <c r="M7" s="114"/>
    </row>
    <row r="8" spans="1:13" ht="31.5" customHeight="1" thickBot="1" x14ac:dyDescent="0.3">
      <c r="A8" s="11" t="s">
        <v>6</v>
      </c>
      <c r="B8" s="126" t="s">
        <v>0</v>
      </c>
      <c r="C8" s="144" t="s">
        <v>1</v>
      </c>
      <c r="D8" s="19" t="s">
        <v>20</v>
      </c>
      <c r="E8" s="12" t="s">
        <v>3</v>
      </c>
      <c r="F8" s="45" t="s">
        <v>22</v>
      </c>
      <c r="G8" s="13" t="s">
        <v>21</v>
      </c>
      <c r="H8" s="14" t="s">
        <v>4</v>
      </c>
      <c r="I8" s="15" t="s">
        <v>23</v>
      </c>
      <c r="J8" s="20" t="s">
        <v>2</v>
      </c>
      <c r="K8" s="16" t="s">
        <v>3</v>
      </c>
      <c r="L8" s="17" t="s">
        <v>24</v>
      </c>
    </row>
    <row r="9" spans="1:13" ht="15.75" x14ac:dyDescent="0.25">
      <c r="A9" s="168" t="s">
        <v>7</v>
      </c>
      <c r="B9" s="171" t="s">
        <v>104</v>
      </c>
      <c r="C9" s="149" t="s">
        <v>12</v>
      </c>
      <c r="D9" s="119">
        <v>757098</v>
      </c>
      <c r="E9" s="27"/>
      <c r="F9" s="120">
        <f t="shared" ref="F9:F15" si="0">D9+E9</f>
        <v>757098</v>
      </c>
      <c r="G9" s="52">
        <v>757098</v>
      </c>
      <c r="H9" s="28"/>
      <c r="I9" s="53">
        <f t="shared" ref="I9:I15" si="1">G9+H9</f>
        <v>757098</v>
      </c>
      <c r="J9" s="123">
        <v>757098</v>
      </c>
      <c r="K9" s="29"/>
      <c r="L9" s="30">
        <f t="shared" ref="L9:L15" si="2">J9+K9</f>
        <v>757098</v>
      </c>
    </row>
    <row r="10" spans="1:13" ht="15.75" x14ac:dyDescent="0.25">
      <c r="A10" s="169"/>
      <c r="B10" s="172"/>
      <c r="C10" s="150" t="s">
        <v>75</v>
      </c>
      <c r="D10" s="152">
        <v>464500</v>
      </c>
      <c r="E10" s="145"/>
      <c r="F10" s="153">
        <f t="shared" si="0"/>
        <v>464500</v>
      </c>
      <c r="G10" s="154">
        <v>464500</v>
      </c>
      <c r="H10" s="146"/>
      <c r="I10" s="155">
        <f t="shared" si="1"/>
        <v>464500</v>
      </c>
      <c r="J10" s="156">
        <v>464500</v>
      </c>
      <c r="K10" s="147"/>
      <c r="L10" s="148">
        <f t="shared" si="2"/>
        <v>464500</v>
      </c>
    </row>
    <row r="11" spans="1:13" ht="16.5" thickBot="1" x14ac:dyDescent="0.3">
      <c r="A11" s="170"/>
      <c r="B11" s="173"/>
      <c r="C11" s="151" t="s">
        <v>103</v>
      </c>
      <c r="D11" s="121">
        <v>200000</v>
      </c>
      <c r="E11" s="31"/>
      <c r="F11" s="122">
        <f>D11+E11</f>
        <v>200000</v>
      </c>
      <c r="G11" s="54">
        <v>200000</v>
      </c>
      <c r="H11" s="32"/>
      <c r="I11" s="55">
        <f>G11+H11</f>
        <v>200000</v>
      </c>
      <c r="J11" s="124">
        <v>200000</v>
      </c>
      <c r="K11" s="33"/>
      <c r="L11" s="125">
        <f>J11+K11</f>
        <v>200000</v>
      </c>
    </row>
    <row r="12" spans="1:13" ht="15.75" customHeight="1" thickBot="1" x14ac:dyDescent="0.3">
      <c r="A12" s="18" t="s">
        <v>8</v>
      </c>
      <c r="B12" s="115" t="s">
        <v>13</v>
      </c>
      <c r="C12" s="134" t="s">
        <v>12</v>
      </c>
      <c r="D12" s="135">
        <v>255000</v>
      </c>
      <c r="E12" s="136"/>
      <c r="F12" s="137">
        <f t="shared" si="0"/>
        <v>255000</v>
      </c>
      <c r="G12" s="138">
        <v>255000</v>
      </c>
      <c r="H12" s="139"/>
      <c r="I12" s="140">
        <f t="shared" si="1"/>
        <v>255000</v>
      </c>
      <c r="J12" s="141">
        <v>255000</v>
      </c>
      <c r="K12" s="142"/>
      <c r="L12" s="143">
        <f t="shared" si="2"/>
        <v>255000</v>
      </c>
    </row>
    <row r="13" spans="1:13" ht="15.75" customHeight="1" thickBot="1" x14ac:dyDescent="0.3">
      <c r="A13" s="18" t="s">
        <v>9</v>
      </c>
      <c r="B13" s="115" t="s">
        <v>100</v>
      </c>
      <c r="C13" s="116" t="s">
        <v>12</v>
      </c>
      <c r="D13" s="42">
        <v>288000</v>
      </c>
      <c r="E13" s="22"/>
      <c r="F13" s="21">
        <f t="shared" si="0"/>
        <v>288000</v>
      </c>
      <c r="G13" s="51">
        <v>288000</v>
      </c>
      <c r="H13" s="23"/>
      <c r="I13" s="24">
        <f t="shared" si="1"/>
        <v>288000</v>
      </c>
      <c r="J13" s="48">
        <v>288000</v>
      </c>
      <c r="K13" s="25"/>
      <c r="L13" s="26">
        <f t="shared" si="2"/>
        <v>288000</v>
      </c>
    </row>
    <row r="14" spans="1:13" ht="15.75" x14ac:dyDescent="0.25">
      <c r="A14" s="163" t="s">
        <v>10</v>
      </c>
      <c r="B14" s="161" t="s">
        <v>101</v>
      </c>
      <c r="C14" s="117" t="s">
        <v>12</v>
      </c>
      <c r="D14" s="43">
        <v>324000</v>
      </c>
      <c r="E14" s="27"/>
      <c r="F14" s="46">
        <f t="shared" si="0"/>
        <v>324000</v>
      </c>
      <c r="G14" s="52">
        <v>324000</v>
      </c>
      <c r="H14" s="28"/>
      <c r="I14" s="53">
        <f t="shared" si="1"/>
        <v>324000</v>
      </c>
      <c r="J14" s="49">
        <v>324000</v>
      </c>
      <c r="K14" s="29"/>
      <c r="L14" s="30">
        <f t="shared" si="2"/>
        <v>324000</v>
      </c>
    </row>
    <row r="15" spans="1:13" ht="16.5" thickBot="1" x14ac:dyDescent="0.3">
      <c r="A15" s="164"/>
      <c r="B15" s="162"/>
      <c r="C15" s="118" t="s">
        <v>11</v>
      </c>
      <c r="D15" s="44">
        <v>155185</v>
      </c>
      <c r="E15" s="31"/>
      <c r="F15" s="47">
        <f t="shared" si="0"/>
        <v>155185</v>
      </c>
      <c r="G15" s="54">
        <v>155185</v>
      </c>
      <c r="H15" s="32"/>
      <c r="I15" s="55">
        <f t="shared" si="1"/>
        <v>155185</v>
      </c>
      <c r="J15" s="50">
        <v>155185</v>
      </c>
      <c r="K15" s="33"/>
      <c r="L15" s="7">
        <f t="shared" si="2"/>
        <v>155185</v>
      </c>
    </row>
    <row r="16" spans="1:13" ht="16.5" thickBot="1" x14ac:dyDescent="0.3">
      <c r="A16" s="4"/>
      <c r="B16" s="5"/>
      <c r="C16" s="3"/>
      <c r="D16" s="34"/>
      <c r="E16" s="34"/>
      <c r="F16" s="34"/>
      <c r="G16" s="34"/>
      <c r="H16" s="34"/>
      <c r="I16" s="34"/>
      <c r="J16" s="34"/>
      <c r="K16" s="35"/>
      <c r="L16" s="6"/>
    </row>
    <row r="17" spans="1:12" ht="15.75" x14ac:dyDescent="0.25">
      <c r="A17" s="4"/>
      <c r="B17" s="8" t="s">
        <v>15</v>
      </c>
      <c r="C17" s="56" t="s">
        <v>12</v>
      </c>
      <c r="D17" s="59">
        <f>D9+D12+D13+D14</f>
        <v>1624098</v>
      </c>
      <c r="E17" s="36">
        <f t="shared" ref="E17:L17" si="3">E9+E12+E13+E14</f>
        <v>0</v>
      </c>
      <c r="F17" s="37">
        <f t="shared" si="3"/>
        <v>1624098</v>
      </c>
      <c r="G17" s="59">
        <f t="shared" si="3"/>
        <v>1624098</v>
      </c>
      <c r="H17" s="36">
        <f t="shared" si="3"/>
        <v>0</v>
      </c>
      <c r="I17" s="37">
        <f t="shared" si="3"/>
        <v>1624098</v>
      </c>
      <c r="J17" s="59">
        <f t="shared" si="3"/>
        <v>1624098</v>
      </c>
      <c r="K17" s="36">
        <f t="shared" si="3"/>
        <v>0</v>
      </c>
      <c r="L17" s="37">
        <f t="shared" si="3"/>
        <v>1624098</v>
      </c>
    </row>
    <row r="18" spans="1:12" ht="15.75" x14ac:dyDescent="0.25">
      <c r="B18" s="9" t="s">
        <v>15</v>
      </c>
      <c r="C18" s="57" t="s">
        <v>11</v>
      </c>
      <c r="D18" s="60">
        <f>D15</f>
        <v>155185</v>
      </c>
      <c r="E18" s="38">
        <f t="shared" ref="E18:L18" si="4">E15</f>
        <v>0</v>
      </c>
      <c r="F18" s="39">
        <f t="shared" si="4"/>
        <v>155185</v>
      </c>
      <c r="G18" s="60">
        <f t="shared" si="4"/>
        <v>155185</v>
      </c>
      <c r="H18" s="38">
        <f t="shared" si="4"/>
        <v>0</v>
      </c>
      <c r="I18" s="39">
        <f t="shared" si="4"/>
        <v>155185</v>
      </c>
      <c r="J18" s="60">
        <f t="shared" si="4"/>
        <v>155185</v>
      </c>
      <c r="K18" s="38">
        <f t="shared" si="4"/>
        <v>0</v>
      </c>
      <c r="L18" s="39">
        <f t="shared" si="4"/>
        <v>155185</v>
      </c>
    </row>
    <row r="19" spans="1:12" ht="15.75" x14ac:dyDescent="0.25">
      <c r="B19" s="9" t="s">
        <v>15</v>
      </c>
      <c r="C19" s="127" t="s">
        <v>75</v>
      </c>
      <c r="D19" s="60">
        <f t="shared" ref="D19:L19" si="5">D10</f>
        <v>464500</v>
      </c>
      <c r="E19" s="38">
        <f t="shared" si="5"/>
        <v>0</v>
      </c>
      <c r="F19" s="39">
        <f t="shared" si="5"/>
        <v>464500</v>
      </c>
      <c r="G19" s="60">
        <f t="shared" si="5"/>
        <v>464500</v>
      </c>
      <c r="H19" s="38">
        <f t="shared" si="5"/>
        <v>0</v>
      </c>
      <c r="I19" s="39">
        <f t="shared" si="5"/>
        <v>464500</v>
      </c>
      <c r="J19" s="60">
        <f t="shared" si="5"/>
        <v>464500</v>
      </c>
      <c r="K19" s="38">
        <f t="shared" si="5"/>
        <v>0</v>
      </c>
      <c r="L19" s="39">
        <f t="shared" si="5"/>
        <v>464500</v>
      </c>
    </row>
    <row r="20" spans="1:12" ht="15.75" x14ac:dyDescent="0.25">
      <c r="B20" s="9" t="s">
        <v>15</v>
      </c>
      <c r="C20" s="127" t="s">
        <v>103</v>
      </c>
      <c r="D20" s="157">
        <f>D11</f>
        <v>200000</v>
      </c>
      <c r="E20" s="158">
        <f>E11</f>
        <v>0</v>
      </c>
      <c r="F20" s="159">
        <f>F11</f>
        <v>200000</v>
      </c>
      <c r="G20" s="157">
        <f t="shared" ref="G20:L20" si="6">G11</f>
        <v>200000</v>
      </c>
      <c r="H20" s="158">
        <f t="shared" si="6"/>
        <v>0</v>
      </c>
      <c r="I20" s="159">
        <f t="shared" si="6"/>
        <v>200000</v>
      </c>
      <c r="J20" s="157">
        <f t="shared" si="6"/>
        <v>200000</v>
      </c>
      <c r="K20" s="158">
        <f t="shared" si="6"/>
        <v>0</v>
      </c>
      <c r="L20" s="159">
        <f t="shared" si="6"/>
        <v>200000</v>
      </c>
    </row>
    <row r="21" spans="1:12" ht="16.5" thickBot="1" x14ac:dyDescent="0.3">
      <c r="B21" s="10" t="s">
        <v>16</v>
      </c>
      <c r="C21" s="58"/>
      <c r="D21" s="61">
        <f t="shared" ref="D21:L21" si="7">D17+D18</f>
        <v>1779283</v>
      </c>
      <c r="E21" s="40">
        <f t="shared" si="7"/>
        <v>0</v>
      </c>
      <c r="F21" s="41">
        <f t="shared" si="7"/>
        <v>1779283</v>
      </c>
      <c r="G21" s="61">
        <f t="shared" si="7"/>
        <v>1779283</v>
      </c>
      <c r="H21" s="40">
        <f t="shared" si="7"/>
        <v>0</v>
      </c>
      <c r="I21" s="41">
        <f t="shared" si="7"/>
        <v>1779283</v>
      </c>
      <c r="J21" s="61">
        <f t="shared" si="7"/>
        <v>1779283</v>
      </c>
      <c r="K21" s="40">
        <f t="shared" si="7"/>
        <v>0</v>
      </c>
      <c r="L21" s="41">
        <f t="shared" si="7"/>
        <v>1779283</v>
      </c>
    </row>
    <row r="22" spans="1:12" x14ac:dyDescent="0.25">
      <c r="B22" s="2" t="s">
        <v>5</v>
      </c>
      <c r="D22" s="1"/>
      <c r="E22" s="1"/>
    </row>
    <row r="23" spans="1:12" x14ac:dyDescent="0.25">
      <c r="B23" t="s">
        <v>105</v>
      </c>
      <c r="D23" s="1"/>
      <c r="E23" s="1"/>
    </row>
    <row r="24" spans="1:12" x14ac:dyDescent="0.25">
      <c r="B24" t="s">
        <v>102</v>
      </c>
      <c r="D24" s="1"/>
      <c r="E24" s="1"/>
    </row>
    <row r="27" spans="1:12" x14ac:dyDescent="0.25">
      <c r="D27" s="1"/>
      <c r="E27" s="1"/>
    </row>
  </sheetData>
  <mergeCells count="7">
    <mergeCell ref="B14:B15"/>
    <mergeCell ref="A14:A15"/>
    <mergeCell ref="D7:F7"/>
    <mergeCell ref="G7:I7"/>
    <mergeCell ref="J7:L7"/>
    <mergeCell ref="A9:A11"/>
    <mergeCell ref="B9:B11"/>
  </mergeCell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204CD-B8D6-4E62-BC3E-8C57C8844C4F}">
  <dimension ref="A1:Y69"/>
  <sheetViews>
    <sheetView zoomScaleNormal="100" workbookViewId="0">
      <selection activeCell="B1" sqref="B1"/>
    </sheetView>
  </sheetViews>
  <sheetFormatPr defaultRowHeight="15" x14ac:dyDescent="0.25"/>
  <cols>
    <col min="1" max="1" width="8.5703125" customWidth="1"/>
    <col min="2" max="2" width="49" bestFit="1" customWidth="1"/>
    <col min="3" max="3" width="14.140625" style="1" bestFit="1" customWidth="1"/>
    <col min="4" max="4" width="14" style="1" bestFit="1" customWidth="1"/>
    <col min="5" max="6" width="13.140625" style="1" bestFit="1" customWidth="1"/>
    <col min="7" max="7" width="11" style="1" bestFit="1" customWidth="1"/>
    <col min="8" max="9" width="11.28515625" style="1" bestFit="1" customWidth="1"/>
    <col min="10" max="10" width="11" style="1" bestFit="1" customWidth="1"/>
    <col min="11" max="12" width="11.28515625" style="1" bestFit="1" customWidth="1"/>
    <col min="13" max="13" width="11" style="1" bestFit="1" customWidth="1"/>
    <col min="14" max="14" width="14.28515625" style="1" bestFit="1" customWidth="1"/>
    <col min="16" max="16" width="12.42578125" bestFit="1" customWidth="1"/>
    <col min="17" max="17" width="12.7109375" bestFit="1" customWidth="1"/>
    <col min="18" max="18" width="16.7109375" customWidth="1"/>
    <col min="19" max="19" width="17.85546875" customWidth="1"/>
    <col min="20" max="20" width="13.5703125" customWidth="1"/>
    <col min="21" max="21" width="15.28515625" customWidth="1"/>
    <col min="23" max="23" width="18.85546875" customWidth="1"/>
    <col min="24" max="24" width="13.85546875" customWidth="1"/>
    <col min="26" max="26" width="17.140625" customWidth="1"/>
  </cols>
  <sheetData>
    <row r="1" spans="1:14" x14ac:dyDescent="0.25">
      <c r="B1" s="2" t="s">
        <v>17</v>
      </c>
      <c r="C1"/>
      <c r="D1"/>
      <c r="E1"/>
      <c r="F1"/>
      <c r="G1"/>
      <c r="H1"/>
      <c r="I1"/>
      <c r="J1"/>
      <c r="K1"/>
      <c r="L1"/>
      <c r="M1"/>
      <c r="N1"/>
    </row>
    <row r="2" spans="1:14" x14ac:dyDescent="0.25">
      <c r="B2" t="s">
        <v>18</v>
      </c>
      <c r="C2"/>
      <c r="D2"/>
      <c r="E2"/>
      <c r="F2"/>
      <c r="G2"/>
      <c r="H2"/>
      <c r="I2"/>
      <c r="J2"/>
      <c r="K2"/>
      <c r="L2"/>
      <c r="M2"/>
      <c r="N2"/>
    </row>
    <row r="3" spans="1:14" x14ac:dyDescent="0.25">
      <c r="B3" t="s">
        <v>19</v>
      </c>
      <c r="C3"/>
      <c r="D3"/>
      <c r="E3"/>
      <c r="F3"/>
      <c r="G3"/>
      <c r="H3"/>
      <c r="I3"/>
      <c r="J3"/>
      <c r="K3"/>
      <c r="L3"/>
      <c r="M3"/>
      <c r="N3"/>
    </row>
    <row r="4" spans="1:14" x14ac:dyDescent="0.25">
      <c r="C4"/>
      <c r="D4"/>
      <c r="E4"/>
      <c r="F4"/>
      <c r="G4"/>
      <c r="H4"/>
      <c r="I4"/>
      <c r="J4"/>
      <c r="K4"/>
      <c r="L4"/>
      <c r="M4"/>
      <c r="N4"/>
    </row>
    <row r="5" spans="1:14" ht="15.75" x14ac:dyDescent="0.25">
      <c r="A5" s="62" t="s">
        <v>109</v>
      </c>
      <c r="B5" s="62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4" ht="15.75" x14ac:dyDescent="0.25">
      <c r="A6" s="62"/>
      <c r="B6" s="62"/>
      <c r="C6" s="112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5.75" x14ac:dyDescent="0.25">
      <c r="A7" s="62"/>
      <c r="B7" s="62" t="s">
        <v>108</v>
      </c>
      <c r="C7" s="63"/>
      <c r="D7" s="63" t="s">
        <v>76</v>
      </c>
      <c r="E7" s="63" t="s">
        <v>77</v>
      </c>
      <c r="F7" s="63" t="s">
        <v>107</v>
      </c>
      <c r="G7" s="63"/>
      <c r="H7" s="63"/>
      <c r="I7" s="63"/>
      <c r="J7" s="63"/>
      <c r="K7" s="63"/>
      <c r="L7" s="63"/>
      <c r="M7" s="63"/>
      <c r="N7" s="63"/>
    </row>
    <row r="8" spans="1:14" ht="15.75" x14ac:dyDescent="0.25">
      <c r="B8" s="79" t="s">
        <v>99</v>
      </c>
      <c r="C8" s="113"/>
      <c r="D8" s="80">
        <f>5518216+56000+500000</f>
        <v>6074216</v>
      </c>
      <c r="E8" s="80">
        <f>5519216+56000+458860</f>
        <v>6034076</v>
      </c>
      <c r="F8" s="80">
        <f>5520216+56000+129830</f>
        <v>5706046</v>
      </c>
      <c r="G8" s="63"/>
      <c r="H8" s="63"/>
      <c r="I8" s="63"/>
      <c r="J8" s="63"/>
      <c r="K8" s="63"/>
      <c r="L8" s="63"/>
      <c r="M8" s="63"/>
      <c r="N8" s="63"/>
    </row>
    <row r="9" spans="1:14" ht="15.75" x14ac:dyDescent="0.25">
      <c r="B9" s="79" t="s">
        <v>80</v>
      </c>
      <c r="C9" s="113"/>
      <c r="D9" s="80">
        <v>3</v>
      </c>
      <c r="E9" s="80">
        <v>3</v>
      </c>
      <c r="F9" s="80">
        <v>3</v>
      </c>
      <c r="G9" s="63"/>
      <c r="H9" s="63"/>
      <c r="I9" s="63"/>
      <c r="J9" s="63"/>
      <c r="K9" s="63"/>
      <c r="L9" s="63"/>
      <c r="M9" s="63"/>
      <c r="N9" s="63"/>
    </row>
    <row r="10" spans="1:14" ht="15.75" x14ac:dyDescent="0.25">
      <c r="B10" s="79" t="s">
        <v>81</v>
      </c>
      <c r="C10" s="113"/>
      <c r="D10" s="80">
        <v>1000</v>
      </c>
      <c r="E10" s="80">
        <v>1000</v>
      </c>
      <c r="F10" s="80">
        <v>1000</v>
      </c>
      <c r="G10" s="63"/>
      <c r="H10" s="63"/>
      <c r="I10" s="63"/>
      <c r="J10" s="63"/>
      <c r="K10" s="63"/>
      <c r="L10" s="63"/>
      <c r="M10" s="63"/>
      <c r="N10" s="63"/>
    </row>
    <row r="11" spans="1:14" ht="15.75" x14ac:dyDescent="0.25">
      <c r="B11" s="79" t="s">
        <v>82</v>
      </c>
      <c r="C11" s="113"/>
      <c r="D11" s="80">
        <v>3000</v>
      </c>
      <c r="E11" s="80">
        <v>3000</v>
      </c>
      <c r="F11" s="80">
        <v>3000</v>
      </c>
      <c r="G11" s="63"/>
      <c r="H11" s="63"/>
      <c r="I11" s="63"/>
      <c r="J11" s="63"/>
      <c r="K11" s="63"/>
      <c r="L11" s="63"/>
      <c r="M11" s="63"/>
      <c r="N11" s="63"/>
    </row>
    <row r="12" spans="1:14" ht="15.75" x14ac:dyDescent="0.25">
      <c r="B12" s="79" t="s">
        <v>83</v>
      </c>
      <c r="C12" s="113"/>
      <c r="D12" s="80">
        <v>2000</v>
      </c>
      <c r="E12" s="80">
        <v>2000</v>
      </c>
      <c r="F12" s="80">
        <v>2000</v>
      </c>
      <c r="G12" s="63"/>
      <c r="H12" s="63"/>
      <c r="I12" s="63"/>
      <c r="J12" s="63"/>
      <c r="K12" s="63"/>
      <c r="L12" s="63"/>
      <c r="M12" s="63"/>
      <c r="N12" s="63"/>
    </row>
    <row r="13" spans="1:14" ht="15.75" x14ac:dyDescent="0.25">
      <c r="B13" s="79" t="s">
        <v>84</v>
      </c>
      <c r="C13" s="113"/>
      <c r="D13" s="80">
        <v>0</v>
      </c>
      <c r="E13" s="80">
        <v>0</v>
      </c>
      <c r="F13" s="80">
        <v>0</v>
      </c>
      <c r="G13" s="63"/>
      <c r="H13" s="63"/>
      <c r="I13" s="63"/>
      <c r="J13" s="63"/>
      <c r="K13" s="63"/>
      <c r="L13" s="63"/>
      <c r="M13" s="63"/>
      <c r="N13" s="63"/>
    </row>
    <row r="14" spans="1:14" ht="15.75" x14ac:dyDescent="0.25">
      <c r="B14" s="79" t="s">
        <v>111</v>
      </c>
      <c r="C14" s="113"/>
      <c r="D14" s="80">
        <v>207370</v>
      </c>
      <c r="E14" s="80">
        <v>207370</v>
      </c>
      <c r="F14" s="80">
        <v>207370</v>
      </c>
      <c r="G14" s="63"/>
      <c r="H14" s="63"/>
      <c r="I14" s="63"/>
      <c r="J14" s="63"/>
      <c r="K14" s="63"/>
      <c r="L14" s="63"/>
      <c r="M14" s="63"/>
      <c r="N14" s="63"/>
    </row>
    <row r="15" spans="1:14" ht="15.75" x14ac:dyDescent="0.25">
      <c r="B15" s="79" t="s">
        <v>112</v>
      </c>
      <c r="C15" s="113"/>
      <c r="D15" s="80">
        <v>922750</v>
      </c>
      <c r="E15" s="80">
        <v>922750</v>
      </c>
      <c r="F15" s="80">
        <v>922750</v>
      </c>
      <c r="G15" s="63"/>
      <c r="H15" s="63"/>
      <c r="I15" s="63"/>
      <c r="J15" s="63"/>
      <c r="K15" s="63"/>
      <c r="L15" s="63"/>
      <c r="M15" s="63"/>
      <c r="N15" s="63"/>
    </row>
    <row r="16" spans="1:14" ht="15.75" x14ac:dyDescent="0.25">
      <c r="B16" s="79" t="s">
        <v>113</v>
      </c>
      <c r="C16" s="113"/>
      <c r="D16" s="80">
        <v>33100</v>
      </c>
      <c r="E16" s="80">
        <v>33100</v>
      </c>
      <c r="F16" s="80">
        <v>33100</v>
      </c>
      <c r="G16" s="63"/>
      <c r="H16" s="63"/>
      <c r="I16" s="63"/>
      <c r="J16" s="63"/>
      <c r="K16" s="63"/>
      <c r="L16" s="63"/>
      <c r="M16" s="63"/>
      <c r="N16" s="63"/>
    </row>
    <row r="17" spans="1:14" ht="15.75" x14ac:dyDescent="0.25">
      <c r="B17" s="79" t="s">
        <v>114</v>
      </c>
      <c r="C17" s="113"/>
      <c r="D17" s="80">
        <v>30000</v>
      </c>
      <c r="E17" s="80">
        <v>30000</v>
      </c>
      <c r="F17" s="80">
        <v>30000</v>
      </c>
      <c r="G17" s="63"/>
      <c r="H17" s="63"/>
      <c r="I17" s="63"/>
      <c r="J17" s="63"/>
      <c r="K17" s="63"/>
      <c r="L17" s="63"/>
      <c r="M17" s="63"/>
      <c r="N17" s="63"/>
    </row>
    <row r="18" spans="1:14" ht="31.5" x14ac:dyDescent="0.25">
      <c r="B18" s="133" t="s">
        <v>115</v>
      </c>
      <c r="C18" s="113"/>
      <c r="D18" s="80">
        <v>370000</v>
      </c>
      <c r="E18" s="80">
        <v>370000</v>
      </c>
      <c r="F18" s="80">
        <v>370000</v>
      </c>
      <c r="G18" s="63"/>
      <c r="H18" s="63"/>
      <c r="I18" s="63"/>
      <c r="J18" s="63"/>
      <c r="K18" s="63"/>
      <c r="L18" s="63"/>
      <c r="M18" s="63"/>
      <c r="N18" s="63"/>
    </row>
    <row r="19" spans="1:14" ht="15.75" x14ac:dyDescent="0.25">
      <c r="B19" s="79" t="s">
        <v>116</v>
      </c>
      <c r="C19" s="113"/>
      <c r="D19" s="80">
        <v>155185</v>
      </c>
      <c r="E19" s="80">
        <v>155185</v>
      </c>
      <c r="F19" s="80">
        <v>155185</v>
      </c>
      <c r="G19" s="63"/>
      <c r="H19" s="63"/>
      <c r="I19" s="63"/>
      <c r="J19" s="63"/>
      <c r="K19" s="63"/>
      <c r="L19" s="63"/>
      <c r="M19" s="63"/>
      <c r="N19" s="63"/>
    </row>
    <row r="20" spans="1:14" ht="15.75" x14ac:dyDescent="0.25">
      <c r="B20" s="79" t="s">
        <v>117</v>
      </c>
      <c r="C20" s="113"/>
      <c r="D20" s="80">
        <v>41400</v>
      </c>
      <c r="E20" s="80">
        <v>41400</v>
      </c>
      <c r="F20" s="80">
        <v>41400</v>
      </c>
      <c r="G20" s="63"/>
      <c r="H20" s="63"/>
      <c r="I20" s="63"/>
      <c r="J20" s="63"/>
      <c r="K20" s="63"/>
      <c r="L20" s="63"/>
      <c r="M20" s="63"/>
      <c r="N20" s="63"/>
    </row>
    <row r="21" spans="1:14" ht="15.75" x14ac:dyDescent="0.25">
      <c r="B21" s="79" t="s">
        <v>118</v>
      </c>
      <c r="C21" s="113"/>
      <c r="D21" s="80">
        <v>1925325</v>
      </c>
      <c r="E21" s="80">
        <v>1371845</v>
      </c>
      <c r="F21" s="80">
        <v>545845</v>
      </c>
      <c r="G21" s="63"/>
      <c r="H21" s="63"/>
      <c r="I21" s="63"/>
      <c r="J21" s="63"/>
      <c r="K21" s="63"/>
      <c r="L21" s="63"/>
      <c r="M21" s="63"/>
      <c r="N21" s="63"/>
    </row>
    <row r="22" spans="1:14" ht="15.75" x14ac:dyDescent="0.25">
      <c r="B22" s="79" t="s">
        <v>98</v>
      </c>
      <c r="C22" s="113"/>
      <c r="D22" s="80">
        <v>5300</v>
      </c>
      <c r="E22" s="80">
        <v>5300</v>
      </c>
      <c r="F22" s="80">
        <v>5300</v>
      </c>
      <c r="G22" s="63"/>
      <c r="H22" s="63"/>
      <c r="I22" s="63"/>
      <c r="J22" s="63"/>
      <c r="K22" s="63"/>
      <c r="L22" s="63"/>
      <c r="M22" s="63"/>
      <c r="N22" s="63"/>
    </row>
    <row r="23" spans="1:14" ht="15.75" x14ac:dyDescent="0.25">
      <c r="B23" s="79" t="s">
        <v>85</v>
      </c>
      <c r="C23" s="113"/>
      <c r="D23" s="80">
        <v>141800</v>
      </c>
      <c r="E23" s="80">
        <v>3000</v>
      </c>
      <c r="F23" s="80">
        <v>3000</v>
      </c>
      <c r="G23" s="63"/>
      <c r="H23" s="63"/>
      <c r="I23" s="63"/>
      <c r="J23" s="63"/>
      <c r="K23" s="63"/>
      <c r="L23" s="63"/>
      <c r="M23" s="63"/>
      <c r="N23" s="63"/>
    </row>
    <row r="24" spans="1:14" ht="15.75" x14ac:dyDescent="0.25">
      <c r="B24" s="79" t="s">
        <v>110</v>
      </c>
      <c r="C24" s="113"/>
      <c r="D24" s="80">
        <v>200000</v>
      </c>
      <c r="E24" s="80">
        <v>200000</v>
      </c>
      <c r="F24" s="80">
        <v>200000</v>
      </c>
      <c r="G24" s="63"/>
      <c r="H24" s="63"/>
      <c r="I24" s="63"/>
      <c r="J24" s="63"/>
      <c r="K24" s="63"/>
      <c r="L24" s="63"/>
      <c r="M24" s="63"/>
      <c r="N24" s="63"/>
    </row>
    <row r="25" spans="1:14" ht="15.75" x14ac:dyDescent="0.25">
      <c r="B25" s="79" t="s">
        <v>86</v>
      </c>
      <c r="C25" s="113"/>
      <c r="D25" s="80">
        <v>4000</v>
      </c>
      <c r="E25" s="80">
        <v>4000</v>
      </c>
      <c r="F25" s="80">
        <v>4000</v>
      </c>
      <c r="G25" s="63"/>
      <c r="H25" s="63"/>
      <c r="I25" s="63"/>
      <c r="J25" s="63"/>
      <c r="K25" s="63"/>
      <c r="L25" s="63"/>
      <c r="M25" s="63"/>
      <c r="N25" s="63"/>
    </row>
    <row r="26" spans="1:14" ht="15.75" x14ac:dyDescent="0.25">
      <c r="B26" s="79" t="s">
        <v>97</v>
      </c>
      <c r="C26" s="113"/>
      <c r="D26" s="80">
        <v>346700</v>
      </c>
      <c r="E26" s="80">
        <v>0</v>
      </c>
      <c r="F26" s="80">
        <v>0</v>
      </c>
      <c r="G26" s="63"/>
      <c r="H26" s="63"/>
      <c r="I26" s="63"/>
      <c r="J26" s="63"/>
      <c r="K26" s="63"/>
      <c r="L26" s="63"/>
      <c r="M26" s="63"/>
      <c r="N26" s="63"/>
    </row>
    <row r="27" spans="1:14" ht="15.75" x14ac:dyDescent="0.25">
      <c r="A27" s="62"/>
      <c r="B27" s="79" t="s">
        <v>79</v>
      </c>
      <c r="C27" s="80"/>
      <c r="D27" s="80">
        <f>SUM(D8:D26)</f>
        <v>10463149</v>
      </c>
      <c r="E27" s="80">
        <f>SUM(E8:E26)</f>
        <v>9384029</v>
      </c>
      <c r="F27" s="80">
        <f>SUM(F8:F26)</f>
        <v>8229999</v>
      </c>
      <c r="G27" s="63"/>
      <c r="H27" s="63"/>
      <c r="I27" s="63"/>
      <c r="J27" s="63"/>
      <c r="K27" s="63"/>
      <c r="L27" s="63"/>
      <c r="M27" s="63"/>
      <c r="N27" s="63"/>
    </row>
    <row r="28" spans="1:14" ht="15.75" x14ac:dyDescent="0.25">
      <c r="A28" s="62"/>
      <c r="B28" s="79"/>
      <c r="C28" s="80"/>
      <c r="D28" s="80"/>
      <c r="E28" s="80"/>
      <c r="F28" s="80"/>
      <c r="G28" s="63"/>
      <c r="H28" s="63"/>
      <c r="I28" s="63"/>
      <c r="J28" s="63"/>
      <c r="K28" s="63"/>
      <c r="L28" s="63"/>
      <c r="M28" s="63"/>
      <c r="N28" s="63"/>
    </row>
    <row r="29" spans="1:14" ht="15.75" x14ac:dyDescent="0.25">
      <c r="A29" s="62"/>
      <c r="B29" s="79" t="s">
        <v>120</v>
      </c>
      <c r="C29" s="80"/>
      <c r="D29" s="80">
        <v>123755</v>
      </c>
      <c r="E29" s="80">
        <v>123755</v>
      </c>
      <c r="F29" s="80">
        <v>123755</v>
      </c>
      <c r="G29" s="63"/>
      <c r="H29" s="63"/>
      <c r="I29" s="63"/>
      <c r="J29" s="63"/>
      <c r="K29" s="63"/>
      <c r="L29" s="63"/>
      <c r="M29" s="63"/>
      <c r="N29" s="63"/>
    </row>
    <row r="30" spans="1:14" ht="15.75" x14ac:dyDescent="0.25">
      <c r="A30" s="62"/>
      <c r="B30" s="79" t="s">
        <v>121</v>
      </c>
      <c r="C30" s="80"/>
      <c r="D30" s="80">
        <v>4570785</v>
      </c>
      <c r="E30" s="80">
        <v>3973965</v>
      </c>
      <c r="F30" s="80">
        <v>2818935</v>
      </c>
      <c r="G30" s="63"/>
      <c r="H30" s="63"/>
      <c r="I30" s="63"/>
      <c r="J30" s="63"/>
      <c r="K30" s="63"/>
      <c r="L30" s="63"/>
      <c r="M30" s="63"/>
      <c r="N30" s="63"/>
    </row>
    <row r="31" spans="1:14" ht="15.75" x14ac:dyDescent="0.25">
      <c r="A31" s="62"/>
      <c r="B31" s="79" t="s">
        <v>119</v>
      </c>
      <c r="C31" s="80"/>
      <c r="D31" s="80">
        <v>4150524</v>
      </c>
      <c r="E31" s="80">
        <v>4151524</v>
      </c>
      <c r="F31" s="80">
        <v>4152524</v>
      </c>
      <c r="G31" s="63"/>
      <c r="H31" s="63"/>
      <c r="I31" s="63"/>
      <c r="J31" s="63"/>
      <c r="K31" s="63"/>
      <c r="L31" s="63"/>
      <c r="M31" s="63"/>
      <c r="N31" s="63"/>
    </row>
    <row r="32" spans="1:14" ht="31.5" x14ac:dyDescent="0.25">
      <c r="A32" s="62"/>
      <c r="B32" s="133" t="s">
        <v>122</v>
      </c>
      <c r="C32" s="80"/>
      <c r="D32" s="80">
        <v>1551820</v>
      </c>
      <c r="E32" s="80">
        <v>1068520</v>
      </c>
      <c r="F32" s="80">
        <v>1068520</v>
      </c>
      <c r="G32" s="63"/>
      <c r="H32" s="63"/>
      <c r="I32" s="63"/>
      <c r="J32" s="63"/>
      <c r="K32" s="63"/>
      <c r="L32" s="63"/>
      <c r="M32" s="63"/>
      <c r="N32" s="63"/>
    </row>
    <row r="33" spans="1:25" ht="15.75" x14ac:dyDescent="0.25">
      <c r="A33" s="62"/>
      <c r="B33" s="79" t="s">
        <v>88</v>
      </c>
      <c r="C33" s="80"/>
      <c r="D33" s="80">
        <v>66265</v>
      </c>
      <c r="E33" s="80">
        <v>66265</v>
      </c>
      <c r="F33" s="80">
        <v>66265</v>
      </c>
      <c r="G33" s="63"/>
      <c r="H33" s="63"/>
      <c r="I33" s="63"/>
      <c r="J33" s="63"/>
      <c r="K33" s="63"/>
      <c r="L33" s="63"/>
      <c r="M33" s="63"/>
      <c r="N33" s="63"/>
    </row>
    <row r="34" spans="1:25" ht="15.75" x14ac:dyDescent="0.25">
      <c r="A34" s="62"/>
      <c r="B34" s="79" t="s">
        <v>96</v>
      </c>
      <c r="C34" s="80"/>
      <c r="D34" s="80">
        <f>SUM(D29:D33)</f>
        <v>10463149</v>
      </c>
      <c r="E34" s="80">
        <f>SUM(E29:E33)</f>
        <v>9384029</v>
      </c>
      <c r="F34" s="80">
        <f>SUM(F29:F33)</f>
        <v>8229999</v>
      </c>
      <c r="G34" s="63"/>
      <c r="H34" s="63"/>
      <c r="I34" s="63"/>
      <c r="J34" s="63"/>
      <c r="K34" s="63"/>
      <c r="L34" s="63"/>
      <c r="M34" s="63"/>
      <c r="N34" s="63"/>
    </row>
    <row r="35" spans="1:25" ht="16.5" thickBot="1" x14ac:dyDescent="0.3">
      <c r="A35" s="62"/>
      <c r="B35" s="62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</row>
    <row r="36" spans="1:25" ht="16.5" thickBot="1" x14ac:dyDescent="0.3">
      <c r="A36" s="62"/>
      <c r="B36" s="62"/>
      <c r="C36"/>
      <c r="D36"/>
      <c r="E36" s="165" t="s">
        <v>14</v>
      </c>
      <c r="F36" s="166"/>
      <c r="G36" s="167"/>
      <c r="H36" s="165" t="s">
        <v>78</v>
      </c>
      <c r="I36" s="166"/>
      <c r="J36" s="167"/>
      <c r="K36" s="165" t="s">
        <v>87</v>
      </c>
      <c r="L36" s="166"/>
      <c r="M36" s="167"/>
      <c r="N36" s="114"/>
    </row>
    <row r="37" spans="1:25" ht="32.25" thickBot="1" x14ac:dyDescent="0.3">
      <c r="A37" s="128" t="s">
        <v>25</v>
      </c>
      <c r="B37" s="70" t="s">
        <v>0</v>
      </c>
      <c r="C37" s="71" t="s">
        <v>94</v>
      </c>
      <c r="D37" s="92" t="s">
        <v>95</v>
      </c>
      <c r="E37" s="89" t="s">
        <v>59</v>
      </c>
      <c r="F37" s="90" t="s">
        <v>60</v>
      </c>
      <c r="G37" s="91" t="s">
        <v>22</v>
      </c>
      <c r="H37" s="89" t="s">
        <v>70</v>
      </c>
      <c r="I37" s="90" t="s">
        <v>60</v>
      </c>
      <c r="J37" s="91" t="s">
        <v>23</v>
      </c>
      <c r="K37" s="89" t="s">
        <v>59</v>
      </c>
      <c r="L37" s="90" t="s">
        <v>60</v>
      </c>
      <c r="M37" s="91" t="s">
        <v>24</v>
      </c>
      <c r="N37"/>
    </row>
    <row r="38" spans="1:25" ht="15.75" x14ac:dyDescent="0.25">
      <c r="A38" s="129" t="s">
        <v>26</v>
      </c>
      <c r="B38" s="72" t="s">
        <v>61</v>
      </c>
      <c r="C38" s="73"/>
      <c r="D38" s="93"/>
      <c r="E38" s="96"/>
      <c r="F38" s="74"/>
      <c r="G38" s="97"/>
      <c r="H38" s="104"/>
      <c r="I38" s="81"/>
      <c r="J38" s="105"/>
      <c r="K38" s="109"/>
      <c r="L38" s="83"/>
      <c r="M38" s="84"/>
      <c r="N38"/>
    </row>
    <row r="39" spans="1:25" s="2" customFormat="1" ht="16.5" thickBot="1" x14ac:dyDescent="0.3">
      <c r="A39" s="130" t="s">
        <v>89</v>
      </c>
      <c r="B39" s="75" t="s">
        <v>61</v>
      </c>
      <c r="C39" s="76">
        <f>SUM(C38)</f>
        <v>0</v>
      </c>
      <c r="D39" s="94">
        <f>SUM(D38)</f>
        <v>0</v>
      </c>
      <c r="E39" s="98">
        <f>SUM(E38:E38)</f>
        <v>0</v>
      </c>
      <c r="F39" s="77">
        <f>SUM(F38)</f>
        <v>0</v>
      </c>
      <c r="G39" s="99">
        <f>E39+F39</f>
        <v>0</v>
      </c>
      <c r="H39" s="98">
        <f>F39*1.02</f>
        <v>0</v>
      </c>
      <c r="I39" s="76">
        <f>SUM(H39:H39)</f>
        <v>0</v>
      </c>
      <c r="J39" s="106">
        <f>H39+I39</f>
        <v>0</v>
      </c>
      <c r="K39" s="98">
        <v>0</v>
      </c>
      <c r="L39" s="76">
        <f t="shared" ref="L39:L66" si="0">SUM(J39:K39)</f>
        <v>0</v>
      </c>
      <c r="M39" s="99">
        <f>K39+L39</f>
        <v>0</v>
      </c>
      <c r="P39" s="69"/>
      <c r="Q39" s="69"/>
      <c r="R39" s="69"/>
      <c r="S39" s="69"/>
      <c r="T39" s="69"/>
      <c r="U39" s="69"/>
      <c r="V39" s="69"/>
      <c r="W39" s="69"/>
      <c r="X39" s="69"/>
      <c r="Y39" s="69"/>
    </row>
    <row r="40" spans="1:25" s="2" customFormat="1" ht="15.75" x14ac:dyDescent="0.25">
      <c r="A40" s="129" t="s">
        <v>27</v>
      </c>
      <c r="B40" s="72" t="s">
        <v>66</v>
      </c>
      <c r="C40" s="73"/>
      <c r="D40" s="93"/>
      <c r="E40" s="96"/>
      <c r="F40" s="74"/>
      <c r="G40" s="97"/>
      <c r="H40" s="104"/>
      <c r="I40" s="81"/>
      <c r="J40" s="105"/>
      <c r="K40" s="109"/>
      <c r="L40" s="83"/>
      <c r="M40" s="85"/>
      <c r="P40" s="69"/>
      <c r="Q40" s="69"/>
      <c r="R40" s="69"/>
      <c r="V40" s="69"/>
    </row>
    <row r="41" spans="1:25" s="2" customFormat="1" ht="15.75" x14ac:dyDescent="0.25">
      <c r="A41" s="131" t="s">
        <v>27</v>
      </c>
      <c r="B41" s="65" t="s">
        <v>62</v>
      </c>
      <c r="C41" s="66"/>
      <c r="D41" s="95"/>
      <c r="E41" s="100"/>
      <c r="F41" s="67"/>
      <c r="G41" s="101"/>
      <c r="H41" s="107"/>
      <c r="I41" s="82"/>
      <c r="J41" s="108"/>
      <c r="K41" s="110"/>
      <c r="L41" s="86"/>
      <c r="M41" s="87"/>
      <c r="P41" s="69"/>
      <c r="Q41" s="69"/>
      <c r="R41" s="69"/>
      <c r="V41" s="69"/>
    </row>
    <row r="42" spans="1:25" s="2" customFormat="1" ht="15.75" x14ac:dyDescent="0.25">
      <c r="A42" s="131" t="s">
        <v>28</v>
      </c>
      <c r="B42" s="65" t="s">
        <v>67</v>
      </c>
      <c r="C42" s="66"/>
      <c r="D42" s="95"/>
      <c r="E42" s="100"/>
      <c r="F42" s="67"/>
      <c r="G42" s="101"/>
      <c r="H42" s="107"/>
      <c r="I42" s="82"/>
      <c r="J42" s="108"/>
      <c r="K42" s="110"/>
      <c r="L42" s="86"/>
      <c r="M42" s="87"/>
    </row>
    <row r="43" spans="1:25" s="2" customFormat="1" ht="15.75" x14ac:dyDescent="0.25">
      <c r="A43" s="131" t="s">
        <v>28</v>
      </c>
      <c r="B43" s="65" t="s">
        <v>29</v>
      </c>
      <c r="C43" s="66"/>
      <c r="D43" s="95"/>
      <c r="E43" s="100"/>
      <c r="F43" s="67"/>
      <c r="G43" s="101"/>
      <c r="H43" s="107"/>
      <c r="I43" s="82"/>
      <c r="J43" s="108"/>
      <c r="K43" s="110"/>
      <c r="L43" s="86"/>
      <c r="M43" s="87"/>
    </row>
    <row r="44" spans="1:25" s="2" customFormat="1" ht="15.75" x14ac:dyDescent="0.25">
      <c r="A44" s="131" t="s">
        <v>30</v>
      </c>
      <c r="B44" s="65" t="s">
        <v>31</v>
      </c>
      <c r="C44" s="66"/>
      <c r="D44" s="95"/>
      <c r="E44" s="100"/>
      <c r="F44" s="67"/>
      <c r="G44" s="101"/>
      <c r="H44" s="107"/>
      <c r="I44" s="82"/>
      <c r="J44" s="108"/>
      <c r="K44" s="110"/>
      <c r="L44" s="86"/>
      <c r="M44" s="87"/>
    </row>
    <row r="45" spans="1:25" s="2" customFormat="1" ht="16.5" thickBot="1" x14ac:dyDescent="0.3">
      <c r="A45" s="130" t="s">
        <v>90</v>
      </c>
      <c r="B45" s="75" t="s">
        <v>63</v>
      </c>
      <c r="C45" s="76">
        <f>SUM(C40:C44)</f>
        <v>0</v>
      </c>
      <c r="D45" s="94">
        <f>SUM(D40:D44)</f>
        <v>0</v>
      </c>
      <c r="E45" s="98">
        <f>SUM(E40:E44)</f>
        <v>0</v>
      </c>
      <c r="F45" s="76">
        <f>SUM(F40:F44)</f>
        <v>0</v>
      </c>
      <c r="G45" s="99">
        <f>E45+F45</f>
        <v>0</v>
      </c>
      <c r="H45" s="98">
        <f>F45*1.02</f>
        <v>0</v>
      </c>
      <c r="I45" s="76">
        <f>SUM(H45:H45)</f>
        <v>0</v>
      </c>
      <c r="J45" s="106">
        <f>H45+I45</f>
        <v>0</v>
      </c>
      <c r="K45" s="98">
        <v>0</v>
      </c>
      <c r="L45" s="76">
        <f t="shared" si="0"/>
        <v>0</v>
      </c>
      <c r="M45" s="99">
        <f>K45+L45</f>
        <v>0</v>
      </c>
    </row>
    <row r="46" spans="1:25" ht="15.75" x14ac:dyDescent="0.25">
      <c r="A46" s="129" t="s">
        <v>32</v>
      </c>
      <c r="B46" s="72" t="s">
        <v>33</v>
      </c>
      <c r="C46" s="73"/>
      <c r="D46" s="93"/>
      <c r="E46" s="96"/>
      <c r="F46" s="74"/>
      <c r="G46" s="97"/>
      <c r="H46" s="104"/>
      <c r="I46" s="81"/>
      <c r="J46" s="105"/>
      <c r="K46" s="109"/>
      <c r="L46" s="83"/>
      <c r="M46" s="84"/>
      <c r="N46"/>
      <c r="Q46" s="1"/>
    </row>
    <row r="47" spans="1:25" ht="15.75" x14ac:dyDescent="0.25">
      <c r="A47" s="131" t="s">
        <v>34</v>
      </c>
      <c r="B47" s="65" t="s">
        <v>35</v>
      </c>
      <c r="C47" s="66"/>
      <c r="D47" s="95"/>
      <c r="E47" s="100"/>
      <c r="F47" s="67"/>
      <c r="G47" s="101"/>
      <c r="H47" s="107"/>
      <c r="I47" s="82"/>
      <c r="J47" s="108"/>
      <c r="K47" s="110"/>
      <c r="L47" s="86"/>
      <c r="M47" s="88"/>
      <c r="N47"/>
    </row>
    <row r="48" spans="1:25" ht="15.75" x14ac:dyDescent="0.25">
      <c r="A48" s="131" t="s">
        <v>36</v>
      </c>
      <c r="B48" s="65" t="s">
        <v>37</v>
      </c>
      <c r="C48" s="66"/>
      <c r="D48" s="95"/>
      <c r="E48" s="100"/>
      <c r="F48" s="67"/>
      <c r="G48" s="101"/>
      <c r="H48" s="107"/>
      <c r="I48" s="82"/>
      <c r="J48" s="108"/>
      <c r="K48" s="110"/>
      <c r="L48" s="86"/>
      <c r="M48" s="88"/>
      <c r="N48"/>
    </row>
    <row r="49" spans="1:15" ht="15.75" x14ac:dyDescent="0.25">
      <c r="A49" s="131" t="s">
        <v>36</v>
      </c>
      <c r="B49" s="65" t="s">
        <v>38</v>
      </c>
      <c r="C49" s="66"/>
      <c r="D49" s="95"/>
      <c r="E49" s="100"/>
      <c r="F49" s="67"/>
      <c r="G49" s="101"/>
      <c r="H49" s="107"/>
      <c r="I49" s="82"/>
      <c r="J49" s="108"/>
      <c r="K49" s="110"/>
      <c r="L49" s="86"/>
      <c r="M49" s="88"/>
      <c r="N49"/>
    </row>
    <row r="50" spans="1:15" ht="15.75" x14ac:dyDescent="0.25">
      <c r="A50" s="131" t="s">
        <v>36</v>
      </c>
      <c r="B50" s="65" t="s">
        <v>39</v>
      </c>
      <c r="C50" s="66"/>
      <c r="D50" s="95"/>
      <c r="E50" s="100"/>
      <c r="F50" s="67"/>
      <c r="G50" s="101"/>
      <c r="H50" s="107"/>
      <c r="I50" s="82"/>
      <c r="J50" s="108"/>
      <c r="K50" s="110"/>
      <c r="L50" s="86"/>
      <c r="M50" s="88"/>
      <c r="N50"/>
    </row>
    <row r="51" spans="1:15" ht="15.75" x14ac:dyDescent="0.25">
      <c r="A51" s="131" t="s">
        <v>40</v>
      </c>
      <c r="B51" s="65" t="s">
        <v>41</v>
      </c>
      <c r="C51" s="66"/>
      <c r="D51" s="95"/>
      <c r="E51" s="100"/>
      <c r="F51" s="67"/>
      <c r="G51" s="101"/>
      <c r="H51" s="107"/>
      <c r="I51" s="82"/>
      <c r="J51" s="108"/>
      <c r="K51" s="110"/>
      <c r="L51" s="86"/>
      <c r="M51" s="88"/>
      <c r="N51"/>
    </row>
    <row r="52" spans="1:15" ht="15.75" x14ac:dyDescent="0.25">
      <c r="A52" s="131" t="s">
        <v>42</v>
      </c>
      <c r="B52" s="65" t="s">
        <v>43</v>
      </c>
      <c r="C52" s="66"/>
      <c r="D52" s="95"/>
      <c r="E52" s="100"/>
      <c r="F52" s="67"/>
      <c r="G52" s="101"/>
      <c r="H52" s="107"/>
      <c r="I52" s="82"/>
      <c r="J52" s="108"/>
      <c r="K52" s="110"/>
      <c r="L52" s="86"/>
      <c r="M52" s="88"/>
      <c r="N52"/>
    </row>
    <row r="53" spans="1:15" ht="15.75" x14ac:dyDescent="0.25">
      <c r="A53" s="131" t="s">
        <v>44</v>
      </c>
      <c r="B53" s="65" t="s">
        <v>45</v>
      </c>
      <c r="C53" s="66"/>
      <c r="D53" s="95"/>
      <c r="E53" s="100"/>
      <c r="F53" s="67"/>
      <c r="G53" s="101"/>
      <c r="H53" s="107"/>
      <c r="I53" s="82"/>
      <c r="J53" s="108"/>
      <c r="K53" s="110"/>
      <c r="L53" s="86"/>
      <c r="M53" s="88"/>
      <c r="N53"/>
    </row>
    <row r="54" spans="1:15" ht="15.75" x14ac:dyDescent="0.25">
      <c r="A54" s="131" t="s">
        <v>44</v>
      </c>
      <c r="B54" s="65" t="s">
        <v>68</v>
      </c>
      <c r="C54" s="66"/>
      <c r="D54" s="95"/>
      <c r="E54" s="100"/>
      <c r="F54" s="67"/>
      <c r="G54" s="101"/>
      <c r="H54" s="107"/>
      <c r="I54" s="82"/>
      <c r="J54" s="108"/>
      <c r="K54" s="110"/>
      <c r="L54" s="86"/>
      <c r="M54" s="88"/>
      <c r="N54"/>
    </row>
    <row r="55" spans="1:15" ht="15.75" x14ac:dyDescent="0.25">
      <c r="A55" s="131" t="s">
        <v>44</v>
      </c>
      <c r="B55" s="65" t="s">
        <v>69</v>
      </c>
      <c r="C55" s="66"/>
      <c r="D55" s="95"/>
      <c r="E55" s="100"/>
      <c r="F55" s="67"/>
      <c r="G55" s="101"/>
      <c r="H55" s="107"/>
      <c r="I55" s="82"/>
      <c r="J55" s="108"/>
      <c r="K55" s="110"/>
      <c r="L55" s="86"/>
      <c r="M55" s="88"/>
      <c r="N55"/>
    </row>
    <row r="56" spans="1:15" ht="15.75" x14ac:dyDescent="0.25">
      <c r="A56" s="131" t="s">
        <v>46</v>
      </c>
      <c r="B56" s="65" t="s">
        <v>47</v>
      </c>
      <c r="C56" s="66"/>
      <c r="D56" s="95"/>
      <c r="E56" s="100"/>
      <c r="F56" s="67"/>
      <c r="G56" s="101"/>
      <c r="H56" s="107"/>
      <c r="I56" s="82"/>
      <c r="J56" s="108"/>
      <c r="K56" s="110"/>
      <c r="L56" s="86"/>
      <c r="M56" s="88"/>
      <c r="N56"/>
    </row>
    <row r="57" spans="1:15" ht="15.75" x14ac:dyDescent="0.25">
      <c r="A57" s="131" t="s">
        <v>48</v>
      </c>
      <c r="B57" s="65" t="s">
        <v>49</v>
      </c>
      <c r="C57" s="66"/>
      <c r="D57" s="95"/>
      <c r="E57" s="100"/>
      <c r="F57" s="67"/>
      <c r="G57" s="101"/>
      <c r="H57" s="107"/>
      <c r="I57" s="82"/>
      <c r="J57" s="108"/>
      <c r="K57" s="110"/>
      <c r="L57" s="86"/>
      <c r="M57" s="88"/>
      <c r="N57"/>
    </row>
    <row r="58" spans="1:15" s="2" customFormat="1" ht="16.5" thickBot="1" x14ac:dyDescent="0.3">
      <c r="A58" s="130" t="s">
        <v>91</v>
      </c>
      <c r="B58" s="75" t="s">
        <v>64</v>
      </c>
      <c r="C58" s="76">
        <f>SUM(C46:C57)</f>
        <v>0</v>
      </c>
      <c r="D58" s="94">
        <f>SUM(D46:D57)</f>
        <v>0</v>
      </c>
      <c r="E58" s="98">
        <f>SUM(E46:E57)</f>
        <v>0</v>
      </c>
      <c r="F58" s="76">
        <f>SUM(F46:F57)</f>
        <v>0</v>
      </c>
      <c r="G58" s="99">
        <f>E58+F58</f>
        <v>0</v>
      </c>
      <c r="H58" s="98">
        <f>F58*1.02</f>
        <v>0</v>
      </c>
      <c r="I58" s="76">
        <f>SUM(H58:H58)</f>
        <v>0</v>
      </c>
      <c r="J58" s="106">
        <f>H58+I58</f>
        <v>0</v>
      </c>
      <c r="K58" s="98">
        <v>0</v>
      </c>
      <c r="L58" s="76">
        <f t="shared" si="0"/>
        <v>0</v>
      </c>
      <c r="M58" s="99">
        <f>K58+L58</f>
        <v>0</v>
      </c>
    </row>
    <row r="59" spans="1:15" ht="15.75" x14ac:dyDescent="0.25">
      <c r="A59" s="129" t="s">
        <v>50</v>
      </c>
      <c r="B59" s="72" t="s">
        <v>55</v>
      </c>
      <c r="C59" s="73"/>
      <c r="D59" s="93"/>
      <c r="E59" s="96"/>
      <c r="F59" s="74"/>
      <c r="G59" s="97"/>
      <c r="H59" s="104"/>
      <c r="I59" s="81"/>
      <c r="J59" s="105"/>
      <c r="K59" s="109"/>
      <c r="L59" s="83"/>
      <c r="M59" s="84"/>
      <c r="N59"/>
    </row>
    <row r="60" spans="1:15" ht="15.75" x14ac:dyDescent="0.25">
      <c r="A60" s="131" t="s">
        <v>51</v>
      </c>
      <c r="B60" s="65" t="s">
        <v>71</v>
      </c>
      <c r="C60" s="66"/>
      <c r="D60" s="95"/>
      <c r="E60" s="100"/>
      <c r="F60" s="67"/>
      <c r="G60" s="101"/>
      <c r="H60" s="107"/>
      <c r="I60" s="82"/>
      <c r="J60" s="108"/>
      <c r="K60" s="110"/>
      <c r="L60" s="86"/>
      <c r="M60" s="88"/>
      <c r="N60"/>
      <c r="O60" s="1"/>
    </row>
    <row r="61" spans="1:15" ht="15.75" x14ac:dyDescent="0.25">
      <c r="A61" s="131" t="s">
        <v>52</v>
      </c>
      <c r="B61" s="65" t="s">
        <v>72</v>
      </c>
      <c r="C61" s="66"/>
      <c r="D61" s="95"/>
      <c r="E61" s="100"/>
      <c r="F61" s="67"/>
      <c r="G61" s="101"/>
      <c r="H61" s="107"/>
      <c r="I61" s="82"/>
      <c r="J61" s="108"/>
      <c r="K61" s="110"/>
      <c r="L61" s="86"/>
      <c r="M61" s="88"/>
      <c r="N61"/>
    </row>
    <row r="62" spans="1:15" ht="15.75" x14ac:dyDescent="0.25">
      <c r="A62" s="131" t="s">
        <v>53</v>
      </c>
      <c r="B62" s="65" t="s">
        <v>73</v>
      </c>
      <c r="C62" s="66"/>
      <c r="D62" s="95"/>
      <c r="E62" s="100"/>
      <c r="F62" s="67"/>
      <c r="G62" s="101"/>
      <c r="H62" s="107"/>
      <c r="I62" s="82"/>
      <c r="J62" s="108"/>
      <c r="K62" s="110"/>
      <c r="L62" s="86"/>
      <c r="M62" s="88"/>
      <c r="N62"/>
    </row>
    <row r="63" spans="1:15" ht="15.75" x14ac:dyDescent="0.25">
      <c r="A63" s="131" t="s">
        <v>54</v>
      </c>
      <c r="B63" s="65" t="s">
        <v>74</v>
      </c>
      <c r="C63" s="66"/>
      <c r="D63" s="95"/>
      <c r="E63" s="100"/>
      <c r="F63" s="67"/>
      <c r="G63" s="101"/>
      <c r="H63" s="107"/>
      <c r="I63" s="82"/>
      <c r="J63" s="108"/>
      <c r="K63" s="110"/>
      <c r="L63" s="86"/>
      <c r="M63" s="88"/>
      <c r="N63"/>
    </row>
    <row r="64" spans="1:15" s="2" customFormat="1" ht="16.5" thickBot="1" x14ac:dyDescent="0.3">
      <c r="A64" s="130" t="s">
        <v>92</v>
      </c>
      <c r="B64" s="75" t="s">
        <v>55</v>
      </c>
      <c r="C64" s="76">
        <f>SUM(C59:C63)</f>
        <v>0</v>
      </c>
      <c r="D64" s="94">
        <f>SUM(D59:D63)</f>
        <v>0</v>
      </c>
      <c r="E64" s="98">
        <f>SUM(E59:E63)</f>
        <v>0</v>
      </c>
      <c r="F64" s="76">
        <f>SUM(F59:F63)</f>
        <v>0</v>
      </c>
      <c r="G64" s="99">
        <f>E64+F64</f>
        <v>0</v>
      </c>
      <c r="H64" s="98">
        <f>F64*1.02</f>
        <v>0</v>
      </c>
      <c r="I64" s="76">
        <f>SUM(H64:H64)</f>
        <v>0</v>
      </c>
      <c r="J64" s="106">
        <f>H64+I64</f>
        <v>0</v>
      </c>
      <c r="K64" s="98">
        <v>0</v>
      </c>
      <c r="L64" s="76">
        <f t="shared" si="0"/>
        <v>0</v>
      </c>
      <c r="M64" s="99">
        <f>K64+L64</f>
        <v>0</v>
      </c>
    </row>
    <row r="65" spans="1:14" ht="15.75" x14ac:dyDescent="0.25">
      <c r="A65" s="129" t="s">
        <v>56</v>
      </c>
      <c r="B65" s="72" t="s">
        <v>57</v>
      </c>
      <c r="C65" s="73"/>
      <c r="D65" s="93"/>
      <c r="E65" s="96"/>
      <c r="F65" s="74"/>
      <c r="G65" s="97"/>
      <c r="H65" s="104"/>
      <c r="I65" s="81"/>
      <c r="J65" s="105"/>
      <c r="K65" s="109"/>
      <c r="L65" s="83"/>
      <c r="M65" s="84"/>
      <c r="N65"/>
    </row>
    <row r="66" spans="1:14" s="2" customFormat="1" ht="16.5" thickBot="1" x14ac:dyDescent="0.3">
      <c r="A66" s="130" t="s">
        <v>93</v>
      </c>
      <c r="B66" s="75" t="s">
        <v>65</v>
      </c>
      <c r="C66" s="76">
        <f>SUM(C65:C65)</f>
        <v>0</v>
      </c>
      <c r="D66" s="94">
        <f>SUM(D65:D65)</f>
        <v>0</v>
      </c>
      <c r="E66" s="98">
        <f>SUM(E65:E65)</f>
        <v>0</v>
      </c>
      <c r="F66" s="76">
        <f>SUM(F65:F65)</f>
        <v>0</v>
      </c>
      <c r="G66" s="99">
        <f>E66+F66</f>
        <v>0</v>
      </c>
      <c r="H66" s="98">
        <f>F66*1.02</f>
        <v>0</v>
      </c>
      <c r="I66" s="76">
        <f>SUM(H66:H66)</f>
        <v>0</v>
      </c>
      <c r="J66" s="106">
        <f>H66+I66</f>
        <v>0</v>
      </c>
      <c r="K66" s="98">
        <v>0</v>
      </c>
      <c r="L66" s="76">
        <f t="shared" si="0"/>
        <v>0</v>
      </c>
      <c r="M66" s="99">
        <f>K66+L66</f>
        <v>0</v>
      </c>
    </row>
    <row r="67" spans="1:14" s="2" customFormat="1" ht="16.5" thickBot="1" x14ac:dyDescent="0.3">
      <c r="A67" s="132"/>
      <c r="B67" s="111" t="s">
        <v>58</v>
      </c>
      <c r="C67" s="102">
        <f t="shared" ref="C67:M67" si="1">C66+C64+C58+C45+C39</f>
        <v>0</v>
      </c>
      <c r="D67" s="103">
        <f t="shared" si="1"/>
        <v>0</v>
      </c>
      <c r="E67" s="102">
        <f t="shared" si="1"/>
        <v>0</v>
      </c>
      <c r="F67" s="78">
        <f t="shared" si="1"/>
        <v>0</v>
      </c>
      <c r="G67" s="103">
        <f t="shared" si="1"/>
        <v>0</v>
      </c>
      <c r="H67" s="102">
        <f t="shared" si="1"/>
        <v>0</v>
      </c>
      <c r="I67" s="78">
        <f t="shared" si="1"/>
        <v>0</v>
      </c>
      <c r="J67" s="103">
        <f t="shared" si="1"/>
        <v>0</v>
      </c>
      <c r="K67" s="102">
        <f t="shared" si="1"/>
        <v>0</v>
      </c>
      <c r="L67" s="78">
        <f t="shared" si="1"/>
        <v>0</v>
      </c>
      <c r="M67" s="103">
        <f t="shared" si="1"/>
        <v>0</v>
      </c>
    </row>
    <row r="68" spans="1:14" s="2" customFormat="1" ht="15.75" x14ac:dyDescent="0.25">
      <c r="A68" s="68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8"/>
    </row>
    <row r="69" spans="1:14" ht="15.75" x14ac:dyDescent="0.25">
      <c r="A69" s="62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2"/>
    </row>
  </sheetData>
  <mergeCells count="3">
    <mergeCell ref="E36:G36"/>
    <mergeCell ref="H36:J36"/>
    <mergeCell ref="K36:M36"/>
  </mergeCells>
  <pageMargins left="0.7" right="0.7" top="0.75" bottom="0.75" header="0.3" footer="0.3"/>
  <pageSetup paperSize="9" scale="62" orientation="landscape" verticalDpi="0" r:id="rId1"/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PRORAČUNSKI KORISNICI</vt:lpstr>
      <vt:lpstr>RAZDJELI PRORAČUNA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2024-11-14T07:21:14Z</dcterms:modified>
</cp:coreProperties>
</file>