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activeTab="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7" l="1"/>
  <c r="H33" i="7"/>
  <c r="H28" i="7"/>
  <c r="H29" i="7"/>
  <c r="H30" i="7"/>
  <c r="G30" i="7"/>
  <c r="E6" i="7"/>
  <c r="E36" i="7"/>
  <c r="E32" i="7"/>
  <c r="E28" i="7"/>
  <c r="E7" i="7"/>
  <c r="E37" i="7"/>
  <c r="E33" i="7"/>
  <c r="E29" i="7"/>
  <c r="E25" i="7"/>
  <c r="E22" i="7"/>
  <c r="E17" i="7"/>
  <c r="E13" i="7"/>
  <c r="E8" i="7"/>
  <c r="E38" i="7"/>
  <c r="E34" i="7"/>
  <c r="E30" i="7"/>
  <c r="E26" i="7"/>
  <c r="E23" i="7"/>
  <c r="E18" i="7"/>
  <c r="E14" i="7"/>
  <c r="E9" i="7"/>
  <c r="G37" i="7"/>
  <c r="G36" i="7"/>
  <c r="G33" i="7"/>
  <c r="G32" i="7"/>
  <c r="I18" i="7" l="1"/>
  <c r="I17" i="7" s="1"/>
  <c r="H18" i="7"/>
  <c r="H17" i="7" s="1"/>
  <c r="G18" i="7"/>
  <c r="G17" i="7" s="1"/>
  <c r="I14" i="7"/>
  <c r="I13" i="7" s="1"/>
  <c r="H14" i="7"/>
  <c r="H13" i="7" s="1"/>
  <c r="G14" i="7"/>
  <c r="G13" i="7" s="1"/>
  <c r="I9" i="7"/>
  <c r="I8" i="7" s="1"/>
  <c r="H9" i="7"/>
  <c r="H8" i="7" s="1"/>
  <c r="G9" i="7"/>
  <c r="G8" i="7" s="1"/>
  <c r="I25" i="7"/>
  <c r="I26" i="7"/>
  <c r="H25" i="7"/>
  <c r="H26" i="7"/>
  <c r="G26" i="7"/>
  <c r="G25" i="7" s="1"/>
  <c r="G28" i="7"/>
  <c r="G29" i="7"/>
  <c r="G7" i="7" l="1"/>
  <c r="G6" i="7" s="1"/>
  <c r="H7" i="7"/>
  <c r="H6" i="7" s="1"/>
  <c r="I7" i="7"/>
  <c r="I6" i="7" s="1"/>
  <c r="C27" i="8" l="1"/>
  <c r="C28" i="8"/>
  <c r="C33" i="8"/>
  <c r="C31" i="8"/>
  <c r="C14" i="8"/>
  <c r="C11" i="8"/>
  <c r="C16" i="8"/>
  <c r="E24" i="3"/>
  <c r="E29" i="3"/>
  <c r="E25" i="3"/>
  <c r="E11" i="3"/>
  <c r="E10" i="3" s="1"/>
  <c r="C10" i="8" l="1"/>
  <c r="D27" i="8" l="1"/>
  <c r="F37" i="8"/>
  <c r="E37" i="8"/>
  <c r="D37" i="8"/>
  <c r="F33" i="8"/>
  <c r="F27" i="8" s="1"/>
  <c r="E33" i="8"/>
  <c r="E27" i="8" s="1"/>
  <c r="D33" i="8"/>
  <c r="F31" i="8"/>
  <c r="E31" i="8"/>
  <c r="D31" i="8"/>
  <c r="F28" i="8"/>
  <c r="E28" i="8"/>
  <c r="D28" i="8"/>
  <c r="F10" i="8"/>
  <c r="F16" i="8"/>
  <c r="E16" i="8"/>
  <c r="E10" i="8" s="1"/>
  <c r="D16" i="8"/>
  <c r="D10" i="8" s="1"/>
  <c r="F14" i="8"/>
  <c r="E14" i="8"/>
  <c r="D14" i="8"/>
  <c r="F11" i="8"/>
  <c r="E11" i="8"/>
  <c r="D11" i="8"/>
  <c r="H29" i="3"/>
  <c r="H24" i="3" s="1"/>
  <c r="G29" i="3"/>
  <c r="G24" i="3" s="1"/>
  <c r="F29" i="3"/>
  <c r="F24" i="3" s="1"/>
  <c r="H25" i="3"/>
  <c r="G25" i="3"/>
  <c r="F25" i="3"/>
  <c r="H11" i="3"/>
  <c r="H10" i="3" s="1"/>
  <c r="G11" i="3"/>
  <c r="G10" i="3" s="1"/>
  <c r="F11" i="3"/>
  <c r="F10" i="3" s="1"/>
  <c r="B27" i="8" l="1"/>
  <c r="B37" i="8"/>
  <c r="B33" i="8"/>
  <c r="B31" i="8"/>
  <c r="B28" i="8"/>
  <c r="B10" i="8"/>
  <c r="B20" i="8"/>
  <c r="B16" i="8"/>
  <c r="B14" i="8"/>
  <c r="B11" i="8"/>
  <c r="D24" i="3" l="1"/>
  <c r="D29" i="3"/>
  <c r="D25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I14" i="10"/>
  <c r="G14" i="10"/>
  <c r="G22" i="10" s="1"/>
  <c r="G28" i="10" s="1"/>
  <c r="G29" i="10" s="1"/>
  <c r="F14" i="10"/>
  <c r="F22" i="10" s="1"/>
  <c r="F28" i="10" s="1"/>
  <c r="F29" i="10" s="1"/>
  <c r="H14" i="10"/>
  <c r="I22" i="10"/>
  <c r="I28" i="10" s="1"/>
  <c r="I29" i="10" s="1"/>
  <c r="J22" i="10"/>
  <c r="J28" i="10" s="1"/>
  <c r="J29" i="10" s="1"/>
  <c r="H22" i="10"/>
  <c r="H28" i="10" s="1"/>
  <c r="H29" i="10" s="1"/>
</calcChain>
</file>

<file path=xl/sharedStrings.xml><?xml version="1.0" encoding="utf-8"?>
<sst xmlns="http://schemas.openxmlformats.org/spreadsheetml/2006/main" count="228" uniqueCount="112">
  <si>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</si>
  <si>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</si>
  <si>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</si>
  <si>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</si>
  <si>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</si>
  <si>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</si>
  <si>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</si>
  <si>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</si>
  <si>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</si>
  <si>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</si>
  <si>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</si>
  <si>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</si>
  <si>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</si>
  <si>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</si>
  <si>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</si>
  <si>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</si>
  <si>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</si>
  <si>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</si>
  <si>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</si>
  <si>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</si>
  <si>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</si>
  <si>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</si>
  <si>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</si>
  <si>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</si>
  <si>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</si>
  <si>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</si>
  <si>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</si>
  <si>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</si>
  <si>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</si>
  <si>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</si>
  <si>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</si>
  <si>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</si>
  <si>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</si>
  <si>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</si>
  <si>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</si>
  <si>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</si>
  <si>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</si>
  <si>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</si>
  <si>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</si>
  <si>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</si>
  <si>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</si>
  <si>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</si>
  <si>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</si>
  <si>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</si>
  <si>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</si>
  <si>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</si>
  <si>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</si>
  <si>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</si>
  <si>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</si>
  <si>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</si>
  <si>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</si>
  <si>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</si>
  <si>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</si>
  <si>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</si>
  <si>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</si>
  <si>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</si>
  <si>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</si>
  <si>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</si>
  <si>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</si>
  <si>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</si>
  <si>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</si>
  <si>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</si>
  <si>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</si>
  <si>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</si>
  <si>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</si>
  <si>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</si>
  <si>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</si>
  <si>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</si>
  <si>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</si>
  <si>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</si>
  <si>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</si>
  <si>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</si>
  <si>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</si>
  <si>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</si>
  <si>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</si>
  <si>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PLAN JAVNE VATROGASNE POSTROJBE GRADA ŽUPANJA - PRORAČUNSKOG KORISNIKA GRADA ŽUPANJE 
ZA 2024. I PROJEKCIJA ZA 2025. I 2026. GODINU</t>
  </si>
  <si>
    <t>Prihodi od imovine</t>
  </si>
  <si>
    <t>Prihodi od upravnih i administraivnih pristojbi, pristojbi po posebnim propisima i nakadama</t>
  </si>
  <si>
    <t>Prihodi od prodaje priozvoda i robe te pruženih usluga i prihodi od donacija</t>
  </si>
  <si>
    <t>Financijski rashodi</t>
  </si>
  <si>
    <t xml:space="preserve"> '14 Prihodi od kamata</t>
  </si>
  <si>
    <t xml:space="preserve"> '31 Vlastiti prihodi</t>
  </si>
  <si>
    <t xml:space="preserve">  56 Pomoći iz županijskog proračuna</t>
  </si>
  <si>
    <t xml:space="preserve">  59 Pomoć vatrogasne zajednice</t>
  </si>
  <si>
    <t>6 Donacije</t>
  </si>
  <si>
    <t xml:space="preserve">  61 Donacije</t>
  </si>
  <si>
    <t>03 Javni red i sigurnost</t>
  </si>
  <si>
    <t>032 Usluga protupožarne zaštite</t>
  </si>
  <si>
    <t xml:space="preserve">  14 Prihodi od kamata</t>
  </si>
  <si>
    <t>PROGRAM 2071</t>
  </si>
  <si>
    <t>JAVNA VATROGASNA POSTROJBA GRADA ŽUPANJE</t>
  </si>
  <si>
    <t>Aktivnost A207101</t>
  </si>
  <si>
    <t>REDOVNA AKTIVNOST JVP ŽUPANJA</t>
  </si>
  <si>
    <t>Izvor financiranja 1.1.</t>
  </si>
  <si>
    <t>Opći prihodi i primici</t>
  </si>
  <si>
    <t>Izvor financiranja 3.1.</t>
  </si>
  <si>
    <t>Vlastiti prihodi</t>
  </si>
  <si>
    <t>Izvor financiranja 5.2.</t>
  </si>
  <si>
    <t>Ostale pomoći i darovnice</t>
  </si>
  <si>
    <t>Izvor financiranja 5.6.</t>
  </si>
  <si>
    <t>Pomoći iz županijskog proračuna</t>
  </si>
  <si>
    <t>Izvor financiranja 5.9.</t>
  </si>
  <si>
    <t>Pomoć vatrogasne zajednice</t>
  </si>
  <si>
    <t>Tekući projekt T207101</t>
  </si>
  <si>
    <t>NABAVA DUGOTRAJNE IMOVINE</t>
  </si>
  <si>
    <t>Kapitalni projekt K102501</t>
  </si>
  <si>
    <t>NABAVA TERENSKIH PROTUPOŽARNIH VOZILA</t>
  </si>
  <si>
    <t>Izvor financiranja 6.1.</t>
  </si>
  <si>
    <t>Donacije</t>
  </si>
  <si>
    <t>Kapitalni projekt K102502</t>
  </si>
  <si>
    <t>REKONSTRUKCIJA ZGRADE</t>
  </si>
  <si>
    <t>Rashodi za nabavu nematerijalne dugotrajne imovine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</si>
</sst>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23" fillId="0" borderId="3" xfId="0" applyFont="1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0" xfId="0" applyBorder="1"/>
    <xf numFmtId="43" fontId="0" fillId="0" borderId="0" xfId="1" applyFont="1"/>
    <xf numFmtId="4" fontId="6" fillId="0" borderId="4" xfId="0" applyNumberFormat="1" applyFont="1" applyBorder="1" applyAlignment="1">
      <alignment horizontal="right" vertical="center" wrapText="1"/>
    </xf>
    <xf numFmtId="0" fontId="23" fillId="0" borderId="3" xfId="0" applyFont="1" applyBorder="1"/>
    <xf numFmtId="4" fontId="3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3" fontId="6" fillId="0" borderId="4" xfId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" fillId="0" borderId="0" xfId="0" applyFont="1"/>
    <xf numFmtId="4" fontId="6" fillId="2" borderId="3" xfId="0" applyNumberFormat="1" applyFont="1" applyFill="1" applyBorder="1" applyAlignment="1">
      <alignment horizontal="right" wrapText="1"/>
    </xf>
    <xf numFmtId="0" fontId="22" fillId="0" borderId="3" xfId="0" applyFont="1" applyBorder="1"/>
    <xf numFmtId="2" fontId="23" fillId="0" borderId="3" xfId="0" applyNumberFormat="1" applyFont="1" applyBorder="1"/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2" borderId="3" xfId="0" applyNumberFormat="1" applyFont="1" applyFill="1" applyBorder="1" applyAlignment="1" applyProtection="1">
      <alignment horizontal="right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3" xfId="0" applyNumberFormat="1" applyFont="1" applyFill="1" applyBorder="1" applyAlignment="1" applyProtection="1">
      <alignment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24" fillId="0" borderId="3" xfId="0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F13" sqref="F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98" t="s">
        <v>75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98" t="s">
        <v>19</v>
      </c>
      <c r="B3" s="98"/>
      <c r="C3" s="98"/>
      <c r="D3" s="98"/>
      <c r="E3" s="98"/>
      <c r="F3" s="98"/>
      <c r="G3" s="98"/>
      <c r="H3" s="98"/>
      <c r="I3" s="99"/>
      <c r="J3" s="9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98" t="s">
        <v>25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6" t="s">
        <v>37</v>
      </c>
    </row>
    <row r="7" spans="1:10" ht="25.5" x14ac:dyDescent="0.25">
      <c r="A7" s="22"/>
      <c r="B7" s="23"/>
      <c r="C7" s="23"/>
      <c r="D7" s="24"/>
      <c r="E7" s="25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101" t="s">
        <v>0</v>
      </c>
      <c r="B8" s="102"/>
      <c r="C8" s="102"/>
      <c r="D8" s="102"/>
      <c r="E8" s="103"/>
      <c r="F8" s="46">
        <f>F9+F10</f>
        <v>362093.44</v>
      </c>
      <c r="G8" s="46">
        <f t="shared" ref="G8:J8" si="0">G9+G10</f>
        <v>275945</v>
      </c>
      <c r="H8" s="46">
        <f t="shared" si="0"/>
        <v>304295</v>
      </c>
      <c r="I8" s="46">
        <f t="shared" si="0"/>
        <v>304295</v>
      </c>
      <c r="J8" s="46">
        <f t="shared" si="0"/>
        <v>304295</v>
      </c>
    </row>
    <row r="9" spans="1:10" x14ac:dyDescent="0.25">
      <c r="A9" s="104" t="s">
        <v>40</v>
      </c>
      <c r="B9" s="105"/>
      <c r="C9" s="105"/>
      <c r="D9" s="105"/>
      <c r="E9" s="97"/>
      <c r="F9" s="47">
        <v>362093.44</v>
      </c>
      <c r="G9" s="47">
        <v>275945</v>
      </c>
      <c r="H9" s="47">
        <v>304295</v>
      </c>
      <c r="I9" s="47">
        <v>304295</v>
      </c>
      <c r="J9" s="47">
        <v>304295</v>
      </c>
    </row>
    <row r="10" spans="1:10" x14ac:dyDescent="0.25">
      <c r="A10" s="96" t="s">
        <v>41</v>
      </c>
      <c r="B10" s="97"/>
      <c r="C10" s="97"/>
      <c r="D10" s="97"/>
      <c r="E10" s="97"/>
      <c r="F10" s="47"/>
      <c r="G10" s="47"/>
      <c r="H10" s="47"/>
      <c r="I10" s="47"/>
      <c r="J10" s="47"/>
    </row>
    <row r="11" spans="1:10" x14ac:dyDescent="0.25">
      <c r="A11" s="27" t="s">
        <v>1</v>
      </c>
      <c r="B11" s="35"/>
      <c r="C11" s="35"/>
      <c r="D11" s="35"/>
      <c r="E11" s="35"/>
      <c r="F11" s="46">
        <f>F12+F13</f>
        <v>365139.14999999997</v>
      </c>
      <c r="G11" s="46">
        <f t="shared" ref="G11:J11" si="1">G12+G13</f>
        <v>275945</v>
      </c>
      <c r="H11" s="46">
        <f t="shared" si="1"/>
        <v>304295</v>
      </c>
      <c r="I11" s="46">
        <f t="shared" si="1"/>
        <v>304295</v>
      </c>
      <c r="J11" s="46">
        <f t="shared" si="1"/>
        <v>304295</v>
      </c>
    </row>
    <row r="12" spans="1:10" x14ac:dyDescent="0.25">
      <c r="A12" s="106" t="s">
        <v>42</v>
      </c>
      <c r="B12" s="105"/>
      <c r="C12" s="105"/>
      <c r="D12" s="105"/>
      <c r="E12" s="105"/>
      <c r="F12" s="47">
        <v>295147.36</v>
      </c>
      <c r="G12" s="47">
        <v>275945</v>
      </c>
      <c r="H12" s="47">
        <v>303395</v>
      </c>
      <c r="I12" s="47">
        <v>303995</v>
      </c>
      <c r="J12" s="48">
        <v>304295</v>
      </c>
    </row>
    <row r="13" spans="1:10" x14ac:dyDescent="0.25">
      <c r="A13" s="96" t="s">
        <v>43</v>
      </c>
      <c r="B13" s="97"/>
      <c r="C13" s="97"/>
      <c r="D13" s="97"/>
      <c r="E13" s="97"/>
      <c r="F13" s="47">
        <v>69991.789999999994</v>
      </c>
      <c r="G13" s="47">
        <v>0</v>
      </c>
      <c r="H13" s="47">
        <v>900</v>
      </c>
      <c r="I13" s="47">
        <v>300</v>
      </c>
      <c r="J13" s="48">
        <v>0</v>
      </c>
    </row>
    <row r="14" spans="1:10" x14ac:dyDescent="0.25">
      <c r="A14" s="107" t="s">
        <v>67</v>
      </c>
      <c r="B14" s="102"/>
      <c r="C14" s="102"/>
      <c r="D14" s="102"/>
      <c r="E14" s="102"/>
      <c r="F14" s="46">
        <f>F8-F11</f>
        <v>-3045.7099999999627</v>
      </c>
      <c r="G14" s="46">
        <f t="shared" ref="G14:J14" si="2">G8-G11</f>
        <v>0</v>
      </c>
      <c r="H14" s="46">
        <f t="shared" si="2"/>
        <v>0</v>
      </c>
      <c r="I14" s="46">
        <f t="shared" si="2"/>
        <v>0</v>
      </c>
      <c r="J14" s="46">
        <f t="shared" si="2"/>
        <v>0</v>
      </c>
    </row>
    <row r="15" spans="1:10" ht="18" x14ac:dyDescent="0.25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5.75" x14ac:dyDescent="0.25">
      <c r="A16" s="98" t="s">
        <v>26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18" x14ac:dyDescent="0.25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5.5" x14ac:dyDescent="0.25">
      <c r="A18" s="22"/>
      <c r="B18" s="23"/>
      <c r="C18" s="23"/>
      <c r="D18" s="24"/>
      <c r="E18" s="25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96" t="s">
        <v>44</v>
      </c>
      <c r="B19" s="97"/>
      <c r="C19" s="97"/>
      <c r="D19" s="97"/>
      <c r="E19" s="97"/>
      <c r="F19" s="47"/>
      <c r="G19" s="47"/>
      <c r="H19" s="47"/>
      <c r="I19" s="47"/>
      <c r="J19" s="48"/>
    </row>
    <row r="20" spans="1:10" x14ac:dyDescent="0.25">
      <c r="A20" s="96" t="s">
        <v>45</v>
      </c>
      <c r="B20" s="97"/>
      <c r="C20" s="97"/>
      <c r="D20" s="97"/>
      <c r="E20" s="97"/>
      <c r="F20" s="47"/>
      <c r="G20" s="47"/>
      <c r="H20" s="47"/>
      <c r="I20" s="47"/>
      <c r="J20" s="48"/>
    </row>
    <row r="21" spans="1:10" x14ac:dyDescent="0.25">
      <c r="A21" s="107" t="s">
        <v>2</v>
      </c>
      <c r="B21" s="102"/>
      <c r="C21" s="102"/>
      <c r="D21" s="102"/>
      <c r="E21" s="102"/>
      <c r="F21" s="46">
        <f>F19-F20</f>
        <v>0</v>
      </c>
      <c r="G21" s="46">
        <f t="shared" ref="G21:J21" si="3">G19-G20</f>
        <v>0</v>
      </c>
      <c r="H21" s="46">
        <f t="shared" si="3"/>
        <v>0</v>
      </c>
      <c r="I21" s="46">
        <f t="shared" si="3"/>
        <v>0</v>
      </c>
      <c r="J21" s="46">
        <f t="shared" si="3"/>
        <v>0</v>
      </c>
    </row>
    <row r="22" spans="1:10" x14ac:dyDescent="0.25">
      <c r="A22" s="107" t="s">
        <v>68</v>
      </c>
      <c r="B22" s="102"/>
      <c r="C22" s="102"/>
      <c r="D22" s="102"/>
      <c r="E22" s="102"/>
      <c r="F22" s="46">
        <f>F14+F21</f>
        <v>-3045.7099999999627</v>
      </c>
      <c r="G22" s="46">
        <f t="shared" ref="G22:J22" si="4">G14+G21</f>
        <v>0</v>
      </c>
      <c r="H22" s="46">
        <f t="shared" si="4"/>
        <v>0</v>
      </c>
      <c r="I22" s="46">
        <f t="shared" si="4"/>
        <v>0</v>
      </c>
      <c r="J22" s="46">
        <f t="shared" si="4"/>
        <v>0</v>
      </c>
    </row>
    <row r="23" spans="1:10" ht="18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5.75" x14ac:dyDescent="0.25">
      <c r="A24" s="98" t="s">
        <v>69</v>
      </c>
      <c r="B24" s="100"/>
      <c r="C24" s="100"/>
      <c r="D24" s="100"/>
      <c r="E24" s="100"/>
      <c r="F24" s="100"/>
      <c r="G24" s="100"/>
      <c r="H24" s="100"/>
      <c r="I24" s="100"/>
      <c r="J24" s="100"/>
    </row>
    <row r="25" spans="1:10" ht="15.75" x14ac:dyDescent="0.25">
      <c r="A25" s="33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5.5" x14ac:dyDescent="0.25">
      <c r="A26" s="22"/>
      <c r="B26" s="23"/>
      <c r="C26" s="23"/>
      <c r="D26" s="24"/>
      <c r="E26" s="25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110" t="s">
        <v>70</v>
      </c>
      <c r="B27" s="111"/>
      <c r="C27" s="111"/>
      <c r="D27" s="111"/>
      <c r="E27" s="112"/>
      <c r="F27" s="49">
        <v>17766.28</v>
      </c>
      <c r="G27" s="49">
        <v>0</v>
      </c>
      <c r="H27" s="49">
        <v>0</v>
      </c>
      <c r="I27" s="49">
        <v>0</v>
      </c>
      <c r="J27" s="50">
        <v>0</v>
      </c>
    </row>
    <row r="28" spans="1:10" ht="15" customHeight="1" x14ac:dyDescent="0.25">
      <c r="A28" s="107" t="s">
        <v>71</v>
      </c>
      <c r="B28" s="102"/>
      <c r="C28" s="102"/>
      <c r="D28" s="102"/>
      <c r="E28" s="102"/>
      <c r="F28" s="51">
        <f>F22+F27</f>
        <v>14720.570000000036</v>
      </c>
      <c r="G28" s="51">
        <f t="shared" ref="G28:J28" si="5">G22+G27</f>
        <v>0</v>
      </c>
      <c r="H28" s="51">
        <f t="shared" si="5"/>
        <v>0</v>
      </c>
      <c r="I28" s="51">
        <f t="shared" si="5"/>
        <v>0</v>
      </c>
      <c r="J28" s="52">
        <f t="shared" si="5"/>
        <v>0</v>
      </c>
    </row>
    <row r="29" spans="1:10" ht="45" customHeight="1" x14ac:dyDescent="0.25">
      <c r="A29" s="101" t="s">
        <v>72</v>
      </c>
      <c r="B29" s="113"/>
      <c r="C29" s="113"/>
      <c r="D29" s="113"/>
      <c r="E29" s="114"/>
      <c r="F29" s="51">
        <f>F14+F21+F27-F28</f>
        <v>0</v>
      </c>
      <c r="G29" s="51">
        <f t="shared" ref="G29:J29" si="6">G14+G21+G27-G28</f>
        <v>0</v>
      </c>
      <c r="H29" s="51">
        <f t="shared" si="6"/>
        <v>0</v>
      </c>
      <c r="I29" s="51">
        <f t="shared" si="6"/>
        <v>0</v>
      </c>
      <c r="J29" s="52">
        <f t="shared" si="6"/>
        <v>0</v>
      </c>
    </row>
    <row r="30" spans="1:10" ht="15.75" x14ac:dyDescent="0.25">
      <c r="A30" s="36"/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5.75" x14ac:dyDescent="0.25">
      <c r="A31" s="115" t="s">
        <v>66</v>
      </c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18" x14ac:dyDescent="0.25">
      <c r="A32" s="38"/>
      <c r="B32" s="39"/>
      <c r="C32" s="39"/>
      <c r="D32" s="39"/>
      <c r="E32" s="39"/>
      <c r="F32" s="39"/>
      <c r="G32" s="39"/>
      <c r="H32" s="40"/>
      <c r="I32" s="40"/>
      <c r="J32" s="40"/>
    </row>
    <row r="33" spans="1:10" ht="25.5" x14ac:dyDescent="0.25">
      <c r="A33" s="41"/>
      <c r="B33" s="42"/>
      <c r="C33" s="42"/>
      <c r="D33" s="43"/>
      <c r="E33" s="44"/>
      <c r="F33" s="45" t="s">
        <v>38</v>
      </c>
      <c r="G33" s="45" t="s">
        <v>36</v>
      </c>
      <c r="H33" s="45" t="s">
        <v>46</v>
      </c>
      <c r="I33" s="45" t="s">
        <v>47</v>
      </c>
      <c r="J33" s="45" t="s">
        <v>48</v>
      </c>
    </row>
    <row r="34" spans="1:10" x14ac:dyDescent="0.25">
      <c r="A34" s="110" t="s">
        <v>70</v>
      </c>
      <c r="B34" s="111"/>
      <c r="C34" s="111"/>
      <c r="D34" s="111"/>
      <c r="E34" s="112"/>
      <c r="F34" s="49">
        <v>0</v>
      </c>
      <c r="G34" s="49">
        <f>F37</f>
        <v>0</v>
      </c>
      <c r="H34" s="49">
        <f>G37</f>
        <v>0</v>
      </c>
      <c r="I34" s="49">
        <f>H37</f>
        <v>0</v>
      </c>
      <c r="J34" s="50">
        <f>I37</f>
        <v>0</v>
      </c>
    </row>
    <row r="35" spans="1:10" ht="28.5" customHeight="1" x14ac:dyDescent="0.25">
      <c r="A35" s="110" t="s">
        <v>73</v>
      </c>
      <c r="B35" s="111"/>
      <c r="C35" s="111"/>
      <c r="D35" s="111"/>
      <c r="E35" s="112"/>
      <c r="F35" s="49">
        <v>0</v>
      </c>
      <c r="G35" s="49">
        <v>0</v>
      </c>
      <c r="H35" s="49">
        <v>0</v>
      </c>
      <c r="I35" s="49">
        <v>0</v>
      </c>
      <c r="J35" s="50">
        <v>0</v>
      </c>
    </row>
    <row r="36" spans="1:10" x14ac:dyDescent="0.25">
      <c r="A36" s="110" t="s">
        <v>74</v>
      </c>
      <c r="B36" s="116"/>
      <c r="C36" s="116"/>
      <c r="D36" s="116"/>
      <c r="E36" s="117"/>
      <c r="F36" s="49">
        <v>0</v>
      </c>
      <c r="G36" s="49">
        <v>0</v>
      </c>
      <c r="H36" s="49">
        <v>0</v>
      </c>
      <c r="I36" s="49">
        <v>0</v>
      </c>
      <c r="J36" s="50">
        <v>0</v>
      </c>
    </row>
    <row r="37" spans="1:10" ht="15" customHeight="1" x14ac:dyDescent="0.25">
      <c r="A37" s="107" t="s">
        <v>71</v>
      </c>
      <c r="B37" s="102"/>
      <c r="C37" s="102"/>
      <c r="D37" s="102"/>
      <c r="E37" s="102"/>
      <c r="F37" s="53">
        <f>F34-F35+F36</f>
        <v>0</v>
      </c>
      <c r="G37" s="53">
        <f t="shared" ref="G37:J37" si="7">G34-G35+G36</f>
        <v>0</v>
      </c>
      <c r="H37" s="53">
        <f t="shared" si="7"/>
        <v>0</v>
      </c>
      <c r="I37" s="53">
        <f t="shared" si="7"/>
        <v>0</v>
      </c>
      <c r="J37" s="54">
        <f t="shared" si="7"/>
        <v>0</v>
      </c>
    </row>
    <row r="38" spans="1:10" ht="17.25" customHeight="1" x14ac:dyDescent="0.25"/>
    <row r="39" spans="1:10" x14ac:dyDescent="0.25">
      <c r="A39" s="108" t="s">
        <v>39</v>
      </c>
      <c r="B39" s="109"/>
      <c r="C39" s="109"/>
      <c r="D39" s="109"/>
      <c r="E39" s="109"/>
      <c r="F39" s="109"/>
      <c r="G39" s="109"/>
      <c r="H39" s="109"/>
      <c r="I39" s="109"/>
      <c r="J39" s="109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4" workbookViewId="0">
      <selection activeCell="D28" sqref="D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8" t="s">
        <v>75</v>
      </c>
      <c r="B1" s="98"/>
      <c r="C1" s="98"/>
      <c r="D1" s="98"/>
      <c r="E1" s="98"/>
      <c r="F1" s="98"/>
      <c r="G1" s="98"/>
      <c r="H1" s="9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8" t="s">
        <v>19</v>
      </c>
      <c r="B3" s="98"/>
      <c r="C3" s="98"/>
      <c r="D3" s="98"/>
      <c r="E3" s="98"/>
      <c r="F3" s="98"/>
      <c r="G3" s="98"/>
      <c r="H3" s="9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8" t="s">
        <v>4</v>
      </c>
      <c r="B5" s="98"/>
      <c r="C5" s="98"/>
      <c r="D5" s="98"/>
      <c r="E5" s="98"/>
      <c r="F5" s="98"/>
      <c r="G5" s="98"/>
      <c r="H5" s="9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8" t="s">
        <v>49</v>
      </c>
      <c r="B7" s="98"/>
      <c r="C7" s="98"/>
      <c r="D7" s="98"/>
      <c r="E7" s="98"/>
      <c r="F7" s="98"/>
      <c r="G7" s="98"/>
      <c r="H7" s="98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5" t="s">
        <v>5</v>
      </c>
      <c r="B9" s="14" t="s">
        <v>6</v>
      </c>
      <c r="C9" s="14" t="s">
        <v>3</v>
      </c>
      <c r="D9" s="14" t="s">
        <v>35</v>
      </c>
      <c r="E9" s="15" t="s">
        <v>36</v>
      </c>
      <c r="F9" s="15" t="s">
        <v>33</v>
      </c>
      <c r="G9" s="15" t="s">
        <v>27</v>
      </c>
      <c r="H9" s="15" t="s">
        <v>34</v>
      </c>
    </row>
    <row r="10" spans="1:8" x14ac:dyDescent="0.25">
      <c r="A10" s="29"/>
      <c r="B10" s="30"/>
      <c r="C10" s="28" t="s">
        <v>0</v>
      </c>
      <c r="D10" s="65">
        <v>362093.44</v>
      </c>
      <c r="E10" s="68">
        <f>E11</f>
        <v>275945</v>
      </c>
      <c r="F10" s="68">
        <f>F11+F17</f>
        <v>304295</v>
      </c>
      <c r="G10" s="68">
        <f>G11+G17</f>
        <v>304295</v>
      </c>
      <c r="H10" s="68">
        <f>H11+H17</f>
        <v>304295</v>
      </c>
    </row>
    <row r="11" spans="1:8" ht="15.75" customHeight="1" x14ac:dyDescent="0.25">
      <c r="A11" s="8">
        <v>6</v>
      </c>
      <c r="B11" s="8"/>
      <c r="C11" s="8" t="s">
        <v>7</v>
      </c>
      <c r="D11" s="70">
        <v>362093.44</v>
      </c>
      <c r="E11" s="71">
        <f>SUM(E12:E16)</f>
        <v>275945</v>
      </c>
      <c r="F11" s="71">
        <f>SUM(F12:F16)</f>
        <v>304295</v>
      </c>
      <c r="G11" s="71">
        <f>SUM(G12:G16)</f>
        <v>304295</v>
      </c>
      <c r="H11" s="71">
        <f>SUM(H12:H16)</f>
        <v>304295</v>
      </c>
    </row>
    <row r="12" spans="1:8" ht="38.25" x14ac:dyDescent="0.25">
      <c r="A12" s="8"/>
      <c r="B12" s="12">
        <v>63</v>
      </c>
      <c r="C12" s="12" t="s">
        <v>29</v>
      </c>
      <c r="D12" s="57">
        <v>862.7</v>
      </c>
      <c r="E12" s="58">
        <v>0</v>
      </c>
      <c r="F12" s="58">
        <v>0</v>
      </c>
      <c r="G12" s="58">
        <v>0</v>
      </c>
      <c r="H12" s="58">
        <v>0</v>
      </c>
    </row>
    <row r="13" spans="1:8" x14ac:dyDescent="0.25">
      <c r="A13" s="8"/>
      <c r="B13" s="12">
        <v>64</v>
      </c>
      <c r="C13" s="12" t="s">
        <v>76</v>
      </c>
      <c r="D13" s="57">
        <v>0.14000000000000001</v>
      </c>
      <c r="E13" s="58">
        <v>0</v>
      </c>
      <c r="F13" s="58">
        <v>0</v>
      </c>
      <c r="G13" s="58">
        <v>0</v>
      </c>
      <c r="H13" s="58">
        <v>0</v>
      </c>
    </row>
    <row r="14" spans="1:8" ht="51" x14ac:dyDescent="0.25">
      <c r="A14" s="9"/>
      <c r="B14" s="21">
        <v>65</v>
      </c>
      <c r="C14" s="13" t="s">
        <v>77</v>
      </c>
      <c r="D14" s="57">
        <v>3981.68</v>
      </c>
      <c r="E14" s="58">
        <v>3985</v>
      </c>
      <c r="F14" s="58">
        <v>4000</v>
      </c>
      <c r="G14" s="58">
        <v>4000</v>
      </c>
      <c r="H14" s="58">
        <v>4000</v>
      </c>
    </row>
    <row r="15" spans="1:8" ht="38.25" x14ac:dyDescent="0.25">
      <c r="A15" s="9"/>
      <c r="B15" s="21">
        <v>66</v>
      </c>
      <c r="C15" s="13" t="s">
        <v>78</v>
      </c>
      <c r="D15" s="57">
        <v>60388.88</v>
      </c>
      <c r="E15" s="58">
        <v>665</v>
      </c>
      <c r="F15" s="58">
        <v>1000</v>
      </c>
      <c r="G15" s="58">
        <v>1000</v>
      </c>
      <c r="H15" s="58">
        <v>1000</v>
      </c>
    </row>
    <row r="16" spans="1:8" ht="38.25" x14ac:dyDescent="0.25">
      <c r="A16" s="9"/>
      <c r="B16" s="9">
        <v>67</v>
      </c>
      <c r="C16" s="12" t="s">
        <v>30</v>
      </c>
      <c r="D16" s="57">
        <v>296860.15000000002</v>
      </c>
      <c r="E16" s="58">
        <v>271295</v>
      </c>
      <c r="F16" s="58">
        <v>299295</v>
      </c>
      <c r="G16" s="58">
        <v>299295</v>
      </c>
      <c r="H16" s="58">
        <v>299295</v>
      </c>
    </row>
    <row r="17" spans="1:8" ht="25.5" x14ac:dyDescent="0.25">
      <c r="A17" s="11">
        <v>7</v>
      </c>
      <c r="B17" s="11"/>
      <c r="C17" s="19" t="s">
        <v>8</v>
      </c>
      <c r="D17" s="70">
        <v>0</v>
      </c>
      <c r="E17" s="71">
        <v>0</v>
      </c>
      <c r="F17" s="71">
        <v>0</v>
      </c>
      <c r="G17" s="71">
        <v>0</v>
      </c>
      <c r="H17" s="71">
        <v>0</v>
      </c>
    </row>
    <row r="18" spans="1:8" ht="38.25" x14ac:dyDescent="0.25">
      <c r="A18" s="12"/>
      <c r="B18" s="12">
        <v>72</v>
      </c>
      <c r="C18" s="20" t="s">
        <v>28</v>
      </c>
      <c r="D18" s="57">
        <v>0</v>
      </c>
      <c r="E18" s="58">
        <v>0</v>
      </c>
      <c r="F18" s="58">
        <v>0</v>
      </c>
      <c r="G18" s="58">
        <v>0</v>
      </c>
      <c r="H18" s="59">
        <v>0</v>
      </c>
    </row>
    <row r="21" spans="1:8" ht="15.75" x14ac:dyDescent="0.25">
      <c r="A21" s="98" t="s">
        <v>50</v>
      </c>
      <c r="B21" s="118"/>
      <c r="C21" s="118"/>
      <c r="D21" s="118"/>
      <c r="E21" s="118"/>
      <c r="F21" s="118"/>
      <c r="G21" s="118"/>
      <c r="H21" s="118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5" t="s">
        <v>5</v>
      </c>
      <c r="B23" s="14" t="s">
        <v>6</v>
      </c>
      <c r="C23" s="14" t="s">
        <v>9</v>
      </c>
      <c r="D23" s="14" t="s">
        <v>35</v>
      </c>
      <c r="E23" s="15" t="s">
        <v>36</v>
      </c>
      <c r="F23" s="15" t="s">
        <v>33</v>
      </c>
      <c r="G23" s="15" t="s">
        <v>27</v>
      </c>
      <c r="H23" s="15" t="s">
        <v>34</v>
      </c>
    </row>
    <row r="24" spans="1:8" x14ac:dyDescent="0.25">
      <c r="A24" s="29"/>
      <c r="B24" s="30"/>
      <c r="C24" s="28" t="s">
        <v>1</v>
      </c>
      <c r="D24" s="65">
        <f>D25+D29</f>
        <v>365139.14999999997</v>
      </c>
      <c r="E24" s="68">
        <f>E25</f>
        <v>275945</v>
      </c>
      <c r="F24" s="68">
        <f>F25+F29</f>
        <v>304295</v>
      </c>
      <c r="G24" s="68">
        <f>G25+G29</f>
        <v>304295</v>
      </c>
      <c r="H24" s="68">
        <f>H25+H29</f>
        <v>304295</v>
      </c>
    </row>
    <row r="25" spans="1:8" ht="15.75" customHeight="1" x14ac:dyDescent="0.25">
      <c r="A25" s="8">
        <v>3</v>
      </c>
      <c r="B25" s="8"/>
      <c r="C25" s="8" t="s">
        <v>10</v>
      </c>
      <c r="D25" s="70">
        <f>SUM(D26:D28)</f>
        <v>295147.36</v>
      </c>
      <c r="E25" s="71">
        <f>SUM(E26:E28)</f>
        <v>275945</v>
      </c>
      <c r="F25" s="71">
        <f>SUM(F26:F28)</f>
        <v>303395</v>
      </c>
      <c r="G25" s="71">
        <f>SUM(G26:G28)</f>
        <v>303995</v>
      </c>
      <c r="H25" s="71">
        <f>SUM(H26:H28)</f>
        <v>304295</v>
      </c>
    </row>
    <row r="26" spans="1:8" ht="15.75" customHeight="1" x14ac:dyDescent="0.25">
      <c r="A26" s="8"/>
      <c r="B26" s="12">
        <v>31</v>
      </c>
      <c r="C26" s="12" t="s">
        <v>11</v>
      </c>
      <c r="D26" s="57">
        <v>248549</v>
      </c>
      <c r="E26" s="58">
        <v>246201</v>
      </c>
      <c r="F26" s="58">
        <v>274201</v>
      </c>
      <c r="G26" s="58">
        <v>274201</v>
      </c>
      <c r="H26" s="58">
        <v>274201</v>
      </c>
    </row>
    <row r="27" spans="1:8" x14ac:dyDescent="0.25">
      <c r="A27" s="9"/>
      <c r="B27" s="9">
        <v>32</v>
      </c>
      <c r="C27" s="9" t="s">
        <v>22</v>
      </c>
      <c r="D27" s="57">
        <v>46252.36</v>
      </c>
      <c r="E27" s="58">
        <v>29544</v>
      </c>
      <c r="F27" s="58">
        <v>28944</v>
      </c>
      <c r="G27" s="58">
        <v>29594</v>
      </c>
      <c r="H27" s="58">
        <v>29844</v>
      </c>
    </row>
    <row r="28" spans="1:8" x14ac:dyDescent="0.25">
      <c r="A28" s="9"/>
      <c r="B28" s="9">
        <v>34</v>
      </c>
      <c r="C28" s="10" t="s">
        <v>79</v>
      </c>
      <c r="D28" s="57">
        <v>346</v>
      </c>
      <c r="E28" s="58">
        <v>200</v>
      </c>
      <c r="F28" s="58">
        <v>250</v>
      </c>
      <c r="G28" s="58">
        <v>200</v>
      </c>
      <c r="H28" s="58">
        <v>250</v>
      </c>
    </row>
    <row r="29" spans="1:8" ht="25.5" x14ac:dyDescent="0.25">
      <c r="A29" s="11">
        <v>4</v>
      </c>
      <c r="B29" s="11"/>
      <c r="C29" s="19" t="s">
        <v>12</v>
      </c>
      <c r="D29" s="70">
        <f>SUM(D30:D31)</f>
        <v>69991.789999999994</v>
      </c>
      <c r="E29" s="71">
        <f>SUM(E30:E31)</f>
        <v>0</v>
      </c>
      <c r="F29" s="71">
        <f>SUM(F30:F31)</f>
        <v>900</v>
      </c>
      <c r="G29" s="71">
        <f>SUM(G30:G31)</f>
        <v>300</v>
      </c>
      <c r="H29" s="71">
        <f>SUM(H30:H31)</f>
        <v>0</v>
      </c>
    </row>
    <row r="30" spans="1:8" ht="38.25" x14ac:dyDescent="0.25">
      <c r="A30" s="12"/>
      <c r="B30" s="12">
        <v>41</v>
      </c>
      <c r="C30" s="20" t="s">
        <v>13</v>
      </c>
      <c r="D30" s="57">
        <v>5425.04</v>
      </c>
      <c r="E30" s="58">
        <v>0</v>
      </c>
      <c r="F30" s="58">
        <v>0</v>
      </c>
      <c r="G30" s="58">
        <v>0</v>
      </c>
      <c r="H30" s="59">
        <v>0</v>
      </c>
    </row>
    <row r="31" spans="1:8" ht="39" x14ac:dyDescent="0.25">
      <c r="A31" s="60"/>
      <c r="B31" s="12">
        <v>42</v>
      </c>
      <c r="C31" s="61" t="s">
        <v>31</v>
      </c>
      <c r="D31" s="57">
        <v>64566.75</v>
      </c>
      <c r="E31" s="74">
        <v>0</v>
      </c>
      <c r="F31" s="66">
        <v>900</v>
      </c>
      <c r="G31" s="66">
        <v>300</v>
      </c>
      <c r="H31" s="75">
        <v>0</v>
      </c>
    </row>
    <row r="32" spans="1:8" x14ac:dyDescent="0.25">
      <c r="B32" s="62"/>
    </row>
    <row r="33" spans="2:5" x14ac:dyDescent="0.25">
      <c r="B33" s="62"/>
    </row>
    <row r="34" spans="2:5" x14ac:dyDescent="0.25">
      <c r="B34" s="63"/>
      <c r="C34" s="60"/>
    </row>
    <row r="37" spans="2:5" x14ac:dyDescent="0.25">
      <c r="E37" s="64"/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abSelected="1" workbookViewId="0">
      <selection activeCell="B8" sqref="B1:B104857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8" t="s">
        <v>75</v>
      </c>
      <c r="B1" s="98"/>
      <c r="C1" s="98"/>
      <c r="D1" s="98"/>
      <c r="E1" s="98"/>
      <c r="F1" s="9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8" t="s">
        <v>19</v>
      </c>
      <c r="B3" s="98"/>
      <c r="C3" s="98"/>
      <c r="D3" s="98"/>
      <c r="E3" s="98"/>
      <c r="F3" s="98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98" t="s">
        <v>4</v>
      </c>
      <c r="B5" s="98"/>
      <c r="C5" s="98"/>
      <c r="D5" s="98"/>
      <c r="E5" s="98"/>
      <c r="F5" s="98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98" t="s">
        <v>51</v>
      </c>
      <c r="B7" s="98"/>
      <c r="C7" s="98"/>
      <c r="D7" s="98"/>
      <c r="E7" s="98"/>
      <c r="F7" s="9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5" t="s">
        <v>53</v>
      </c>
      <c r="B9" s="14" t="s">
        <v>35</v>
      </c>
      <c r="C9" s="15" t="s">
        <v>36</v>
      </c>
      <c r="D9" s="15" t="s">
        <v>33</v>
      </c>
      <c r="E9" s="15" t="s">
        <v>27</v>
      </c>
      <c r="F9" s="15" t="s">
        <v>34</v>
      </c>
    </row>
    <row r="10" spans="1:6" x14ac:dyDescent="0.25">
      <c r="A10" s="31" t="s">
        <v>0</v>
      </c>
      <c r="B10" s="65">
        <f>B11+B14+B16+B20</f>
        <v>362093.43000000005</v>
      </c>
      <c r="C10" s="68">
        <f>C11+C14+C16+C20</f>
        <v>275945</v>
      </c>
      <c r="D10" s="68">
        <f>D11+D14+D16+D20</f>
        <v>304295</v>
      </c>
      <c r="E10" s="68">
        <f>E11+E14+E16+E20</f>
        <v>304295</v>
      </c>
      <c r="F10" s="68">
        <f>F11+F14+F16+F20</f>
        <v>304295</v>
      </c>
    </row>
    <row r="11" spans="1:6" x14ac:dyDescent="0.25">
      <c r="A11" s="19" t="s">
        <v>56</v>
      </c>
      <c r="B11" s="68">
        <f>B12+B13</f>
        <v>149065.36000000002</v>
      </c>
      <c r="C11" s="68">
        <f>SUM(C12:C13)</f>
        <v>123500</v>
      </c>
      <c r="D11" s="68">
        <f>SUM(D12:D13)</f>
        <v>151500</v>
      </c>
      <c r="E11" s="68">
        <f>SUM(E12:E13)</f>
        <v>151500</v>
      </c>
      <c r="F11" s="68">
        <f>SUM(F12:F13)</f>
        <v>151500</v>
      </c>
    </row>
    <row r="12" spans="1:6" x14ac:dyDescent="0.25">
      <c r="A12" s="10" t="s">
        <v>57</v>
      </c>
      <c r="B12" s="58">
        <v>149065.23000000001</v>
      </c>
      <c r="C12" s="58">
        <v>123500</v>
      </c>
      <c r="D12" s="58">
        <v>151500</v>
      </c>
      <c r="E12" s="58">
        <v>151500</v>
      </c>
      <c r="F12" s="58">
        <v>151500</v>
      </c>
    </row>
    <row r="13" spans="1:6" x14ac:dyDescent="0.25">
      <c r="A13" s="10" t="s">
        <v>80</v>
      </c>
      <c r="B13" s="58">
        <v>0.13</v>
      </c>
      <c r="C13" s="58">
        <v>0</v>
      </c>
      <c r="D13" s="58">
        <v>0</v>
      </c>
      <c r="E13" s="58">
        <v>0</v>
      </c>
      <c r="F13" s="58">
        <v>0</v>
      </c>
    </row>
    <row r="14" spans="1:6" s="72" customFormat="1" x14ac:dyDescent="0.25">
      <c r="A14" s="21" t="s">
        <v>58</v>
      </c>
      <c r="B14" s="70">
        <f>B15</f>
        <v>0</v>
      </c>
      <c r="C14" s="71">
        <f>SUM(C15)</f>
        <v>665</v>
      </c>
      <c r="D14" s="71">
        <f>SUM(D15)</f>
        <v>1000</v>
      </c>
      <c r="E14" s="71">
        <f>E15</f>
        <v>1000</v>
      </c>
      <c r="F14" s="71">
        <f>F15</f>
        <v>1000</v>
      </c>
    </row>
    <row r="15" spans="1:6" x14ac:dyDescent="0.25">
      <c r="A15" s="10" t="s">
        <v>81</v>
      </c>
      <c r="B15" s="57">
        <v>0</v>
      </c>
      <c r="C15" s="58">
        <v>665</v>
      </c>
      <c r="D15" s="58">
        <v>1000</v>
      </c>
      <c r="E15" s="58">
        <v>1000</v>
      </c>
      <c r="F15" s="58">
        <v>1000</v>
      </c>
    </row>
    <row r="16" spans="1:6" s="72" customFormat="1" x14ac:dyDescent="0.25">
      <c r="A16" s="31" t="s">
        <v>54</v>
      </c>
      <c r="B16" s="70">
        <f>B17+B18+B19</f>
        <v>152639.19</v>
      </c>
      <c r="C16" s="71">
        <f>SUM(C17:C19)</f>
        <v>151780</v>
      </c>
      <c r="D16" s="71">
        <f>SUM(D17:D19)</f>
        <v>151795</v>
      </c>
      <c r="E16" s="71">
        <f>SUM(E17:E19)</f>
        <v>151795</v>
      </c>
      <c r="F16" s="73">
        <f>SUM(F17:F19)</f>
        <v>151795</v>
      </c>
    </row>
    <row r="17" spans="1:6" x14ac:dyDescent="0.25">
      <c r="A17" s="10" t="s">
        <v>55</v>
      </c>
      <c r="B17" s="57">
        <v>147794.81</v>
      </c>
      <c r="C17" s="58">
        <v>147795</v>
      </c>
      <c r="D17" s="58">
        <v>147795</v>
      </c>
      <c r="E17" s="58">
        <v>147795</v>
      </c>
      <c r="F17" s="59">
        <v>147795</v>
      </c>
    </row>
    <row r="18" spans="1:6" ht="25.5" x14ac:dyDescent="0.25">
      <c r="A18" s="13" t="s">
        <v>82</v>
      </c>
      <c r="B18" s="57">
        <v>862.7</v>
      </c>
      <c r="C18" s="58">
        <v>0</v>
      </c>
      <c r="D18" s="58">
        <v>0</v>
      </c>
      <c r="E18" s="58">
        <v>0</v>
      </c>
      <c r="F18" s="59">
        <v>0</v>
      </c>
    </row>
    <row r="19" spans="1:6" ht="25.5" x14ac:dyDescent="0.25">
      <c r="A19" s="13" t="s">
        <v>83</v>
      </c>
      <c r="B19" s="57">
        <v>3981.68</v>
      </c>
      <c r="C19" s="58">
        <v>3985</v>
      </c>
      <c r="D19" s="58">
        <v>4000</v>
      </c>
      <c r="E19" s="58">
        <v>4000</v>
      </c>
      <c r="F19" s="59">
        <v>4000</v>
      </c>
    </row>
    <row r="20" spans="1:6" s="72" customFormat="1" x14ac:dyDescent="0.25">
      <c r="A20" s="31" t="s">
        <v>84</v>
      </c>
      <c r="B20" s="70">
        <f>B21</f>
        <v>60388.88</v>
      </c>
      <c r="C20" s="71">
        <v>0</v>
      </c>
      <c r="D20" s="71">
        <v>0</v>
      </c>
      <c r="E20" s="71">
        <v>0</v>
      </c>
      <c r="F20" s="73">
        <v>0</v>
      </c>
    </row>
    <row r="21" spans="1:6" x14ac:dyDescent="0.25">
      <c r="A21" s="13" t="s">
        <v>85</v>
      </c>
      <c r="B21" s="57">
        <v>60388.88</v>
      </c>
      <c r="C21" s="66">
        <v>0</v>
      </c>
      <c r="D21" s="75">
        <v>0</v>
      </c>
      <c r="E21" s="75">
        <v>0</v>
      </c>
      <c r="F21" s="75">
        <v>0</v>
      </c>
    </row>
    <row r="24" spans="1:6" ht="15.75" customHeight="1" x14ac:dyDescent="0.25">
      <c r="A24" s="98" t="s">
        <v>52</v>
      </c>
      <c r="B24" s="98"/>
      <c r="C24" s="98"/>
      <c r="D24" s="98"/>
      <c r="E24" s="98"/>
      <c r="F24" s="98"/>
    </row>
    <row r="25" spans="1:6" ht="18" x14ac:dyDescent="0.25">
      <c r="A25" s="4"/>
      <c r="B25" s="4"/>
      <c r="C25" s="4"/>
      <c r="D25" s="4"/>
      <c r="E25" s="5"/>
      <c r="F25" s="5"/>
    </row>
    <row r="26" spans="1:6" ht="25.5" x14ac:dyDescent="0.25">
      <c r="A26" s="15" t="s">
        <v>53</v>
      </c>
      <c r="B26" s="14" t="s">
        <v>35</v>
      </c>
      <c r="C26" s="15" t="s">
        <v>36</v>
      </c>
      <c r="D26" s="15" t="s">
        <v>33</v>
      </c>
      <c r="E26" s="15" t="s">
        <v>27</v>
      </c>
      <c r="F26" s="15" t="s">
        <v>34</v>
      </c>
    </row>
    <row r="27" spans="1:6" x14ac:dyDescent="0.25">
      <c r="A27" s="31" t="s">
        <v>1</v>
      </c>
      <c r="B27" s="69">
        <f>B28+B31+B33+B37</f>
        <v>365138.82</v>
      </c>
      <c r="C27" s="68">
        <f>C28+C31+C33</f>
        <v>275945</v>
      </c>
      <c r="D27" s="68">
        <f>D28+D31+D33+D37</f>
        <v>304295</v>
      </c>
      <c r="E27" s="68">
        <f>E28+E31+E33+E37</f>
        <v>304295</v>
      </c>
      <c r="F27" s="68">
        <f>F28+F31+F33+F37</f>
        <v>304295</v>
      </c>
    </row>
    <row r="28" spans="1:6" ht="15.75" customHeight="1" x14ac:dyDescent="0.25">
      <c r="A28" s="19" t="s">
        <v>56</v>
      </c>
      <c r="B28" s="68">
        <f>SUM(B29:B30)</f>
        <v>146986.79</v>
      </c>
      <c r="C28" s="68">
        <f>SUM(C29:C30)</f>
        <v>123500</v>
      </c>
      <c r="D28" s="68">
        <f>SUM(D29:D30)</f>
        <v>151500</v>
      </c>
      <c r="E28" s="68">
        <f>SUM(E29:E30)</f>
        <v>151500</v>
      </c>
      <c r="F28" s="68">
        <f>SUM(F29:F30)</f>
        <v>151500</v>
      </c>
    </row>
    <row r="29" spans="1:6" x14ac:dyDescent="0.25">
      <c r="A29" s="10" t="s">
        <v>57</v>
      </c>
      <c r="B29" s="67">
        <v>146986.79</v>
      </c>
      <c r="C29" s="67">
        <v>123500</v>
      </c>
      <c r="D29" s="67">
        <v>151500</v>
      </c>
      <c r="E29" s="67">
        <v>151500</v>
      </c>
      <c r="F29" s="67">
        <v>151500</v>
      </c>
    </row>
    <row r="30" spans="1:6" x14ac:dyDescent="0.25">
      <c r="A30" s="10" t="s">
        <v>88</v>
      </c>
      <c r="B30" s="58">
        <v>0</v>
      </c>
      <c r="C30" s="58">
        <v>0</v>
      </c>
      <c r="D30" s="58">
        <v>0</v>
      </c>
      <c r="E30" s="58">
        <v>0</v>
      </c>
      <c r="F30" s="58">
        <v>0</v>
      </c>
    </row>
    <row r="31" spans="1:6" s="72" customFormat="1" ht="15.75" customHeight="1" x14ac:dyDescent="0.25">
      <c r="A31" s="21" t="s">
        <v>58</v>
      </c>
      <c r="B31" s="71">
        <f>SUM(B32)</f>
        <v>5425.04</v>
      </c>
      <c r="C31" s="71">
        <f>C32</f>
        <v>665</v>
      </c>
      <c r="D31" s="71">
        <f>D32</f>
        <v>1000</v>
      </c>
      <c r="E31" s="71">
        <f>E32</f>
        <v>1000</v>
      </c>
      <c r="F31" s="71">
        <f>F32</f>
        <v>1000</v>
      </c>
    </row>
    <row r="32" spans="1:6" x14ac:dyDescent="0.25">
      <c r="A32" s="10" t="s">
        <v>59</v>
      </c>
      <c r="B32" s="58">
        <v>5425.04</v>
      </c>
      <c r="C32" s="58">
        <v>665</v>
      </c>
      <c r="D32" s="58">
        <v>1000</v>
      </c>
      <c r="E32" s="58">
        <v>1000</v>
      </c>
      <c r="F32" s="58">
        <v>1000</v>
      </c>
    </row>
    <row r="33" spans="1:6" s="72" customFormat="1" x14ac:dyDescent="0.25">
      <c r="A33" s="31" t="s">
        <v>54</v>
      </c>
      <c r="B33" s="71">
        <f>SUM(B34:B36)</f>
        <v>152338.10999999999</v>
      </c>
      <c r="C33" s="71">
        <f>SUM(C34:C36)</f>
        <v>151780</v>
      </c>
      <c r="D33" s="71">
        <f>SUM(D34:D36)</f>
        <v>151795</v>
      </c>
      <c r="E33" s="71">
        <f>SUM(E34:E36)</f>
        <v>151795</v>
      </c>
      <c r="F33" s="71">
        <f>SUM(F34:F36)</f>
        <v>151795</v>
      </c>
    </row>
    <row r="34" spans="1:6" x14ac:dyDescent="0.25">
      <c r="A34" s="10" t="s">
        <v>55</v>
      </c>
      <c r="B34" s="58">
        <v>147794.81</v>
      </c>
      <c r="C34" s="58">
        <v>147795</v>
      </c>
      <c r="D34" s="58">
        <v>147795</v>
      </c>
      <c r="E34" s="58">
        <v>147795</v>
      </c>
      <c r="F34" s="58">
        <v>147795</v>
      </c>
    </row>
    <row r="35" spans="1:6" ht="25.5" x14ac:dyDescent="0.25">
      <c r="A35" s="13" t="s">
        <v>82</v>
      </c>
      <c r="B35" s="58">
        <v>862.5</v>
      </c>
      <c r="C35" s="58">
        <v>0</v>
      </c>
      <c r="D35" s="58">
        <v>0</v>
      </c>
      <c r="E35" s="58">
        <v>0</v>
      </c>
      <c r="F35" s="58">
        <v>0</v>
      </c>
    </row>
    <row r="36" spans="1:6" ht="25.5" x14ac:dyDescent="0.25">
      <c r="A36" s="13" t="s">
        <v>83</v>
      </c>
      <c r="B36" s="58">
        <v>3680.8</v>
      </c>
      <c r="C36" s="58">
        <v>3985</v>
      </c>
      <c r="D36" s="58">
        <v>4000</v>
      </c>
      <c r="E36" s="58">
        <v>4000</v>
      </c>
      <c r="F36" s="58">
        <v>4000</v>
      </c>
    </row>
    <row r="37" spans="1:6" s="72" customFormat="1" x14ac:dyDescent="0.25">
      <c r="A37" s="31" t="s">
        <v>84</v>
      </c>
      <c r="B37" s="71">
        <f>SUM(B38)</f>
        <v>60388.88</v>
      </c>
      <c r="C37" s="71">
        <v>0</v>
      </c>
      <c r="D37" s="71">
        <f>SUM(D38)</f>
        <v>0</v>
      </c>
      <c r="E37" s="71">
        <f>E38</f>
        <v>0</v>
      </c>
      <c r="F37" s="71">
        <f>F38</f>
        <v>0</v>
      </c>
    </row>
    <row r="38" spans="1:6" x14ac:dyDescent="0.25">
      <c r="A38" s="13" t="s">
        <v>85</v>
      </c>
      <c r="B38" s="58">
        <v>60388.88</v>
      </c>
      <c r="C38" s="58">
        <v>0</v>
      </c>
      <c r="D38" s="58">
        <v>0</v>
      </c>
      <c r="E38" s="58">
        <v>0</v>
      </c>
      <c r="F38" s="58">
        <v>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13" sqref="C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98" t="s">
        <v>75</v>
      </c>
      <c r="B1" s="98"/>
      <c r="C1" s="98"/>
      <c r="D1" s="98"/>
      <c r="E1" s="98"/>
      <c r="F1" s="9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8" t="s">
        <v>19</v>
      </c>
      <c r="B3" s="98"/>
      <c r="C3" s="98"/>
      <c r="D3" s="98"/>
      <c r="E3" s="99"/>
      <c r="F3" s="9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8" t="s">
        <v>4</v>
      </c>
      <c r="B5" s="100"/>
      <c r="C5" s="100"/>
      <c r="D5" s="100"/>
      <c r="E5" s="100"/>
      <c r="F5" s="10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8" t="s">
        <v>14</v>
      </c>
      <c r="B7" s="118"/>
      <c r="C7" s="118"/>
      <c r="D7" s="118"/>
      <c r="E7" s="118"/>
      <c r="F7" s="118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5" t="s">
        <v>53</v>
      </c>
      <c r="B9" s="14" t="s">
        <v>35</v>
      </c>
      <c r="C9" s="15" t="s">
        <v>36</v>
      </c>
      <c r="D9" s="15" t="s">
        <v>33</v>
      </c>
      <c r="E9" s="15" t="s">
        <v>27</v>
      </c>
      <c r="F9" s="15" t="s">
        <v>34</v>
      </c>
    </row>
    <row r="10" spans="1:6" ht="15.75" customHeight="1" x14ac:dyDescent="0.25">
      <c r="A10" s="8" t="s">
        <v>15</v>
      </c>
      <c r="B10" s="70">
        <v>365139.1</v>
      </c>
      <c r="C10" s="71">
        <v>275945</v>
      </c>
      <c r="D10" s="71">
        <v>304295</v>
      </c>
      <c r="E10" s="71">
        <v>304295</v>
      </c>
      <c r="F10" s="71">
        <v>304295</v>
      </c>
    </row>
    <row r="11" spans="1:6" ht="15.75" customHeight="1" x14ac:dyDescent="0.25">
      <c r="A11" s="8" t="s">
        <v>86</v>
      </c>
      <c r="B11" s="70">
        <v>365139.1</v>
      </c>
      <c r="C11" s="71">
        <v>275945</v>
      </c>
      <c r="D11" s="71">
        <v>304295</v>
      </c>
      <c r="E11" s="71">
        <v>304295</v>
      </c>
      <c r="F11" s="71">
        <v>304295</v>
      </c>
    </row>
    <row r="12" spans="1:6" x14ac:dyDescent="0.25">
      <c r="A12" s="13" t="s">
        <v>87</v>
      </c>
      <c r="B12" s="57">
        <v>365139.1</v>
      </c>
      <c r="C12" s="58">
        <v>275945</v>
      </c>
      <c r="D12" s="58">
        <v>304295</v>
      </c>
      <c r="E12" s="58">
        <v>304295</v>
      </c>
      <c r="F12" s="58">
        <v>304295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G34" sqref="G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98" t="s">
        <v>75</v>
      </c>
      <c r="B1" s="98"/>
      <c r="C1" s="98"/>
      <c r="D1" s="98"/>
      <c r="E1" s="98"/>
      <c r="F1" s="98"/>
      <c r="G1" s="98"/>
      <c r="H1" s="9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8" t="s">
        <v>19</v>
      </c>
      <c r="B3" s="98"/>
      <c r="C3" s="98"/>
      <c r="D3" s="98"/>
      <c r="E3" s="98"/>
      <c r="F3" s="98"/>
      <c r="G3" s="98"/>
      <c r="H3" s="9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8" t="s">
        <v>60</v>
      </c>
      <c r="B5" s="98"/>
      <c r="C5" s="98"/>
      <c r="D5" s="98"/>
      <c r="E5" s="98"/>
      <c r="F5" s="98"/>
      <c r="G5" s="98"/>
      <c r="H5" s="9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5" t="s">
        <v>5</v>
      </c>
      <c r="B7" s="14" t="s">
        <v>6</v>
      </c>
      <c r="C7" s="14" t="s">
        <v>32</v>
      </c>
      <c r="D7" s="14" t="s">
        <v>35</v>
      </c>
      <c r="E7" s="15" t="s">
        <v>36</v>
      </c>
      <c r="F7" s="15" t="s">
        <v>33</v>
      </c>
      <c r="G7" s="15" t="s">
        <v>27</v>
      </c>
      <c r="H7" s="15" t="s">
        <v>34</v>
      </c>
    </row>
    <row r="8" spans="1:8" x14ac:dyDescent="0.25">
      <c r="A8" s="29"/>
      <c r="B8" s="30"/>
      <c r="C8" s="28" t="s">
        <v>62</v>
      </c>
      <c r="D8" s="55"/>
      <c r="E8" s="56"/>
      <c r="F8" s="56"/>
      <c r="G8" s="56"/>
      <c r="H8" s="56"/>
    </row>
    <row r="9" spans="1:8" ht="25.5" x14ac:dyDescent="0.25">
      <c r="A9" s="8">
        <v>8</v>
      </c>
      <c r="B9" s="8"/>
      <c r="C9" s="8" t="s">
        <v>16</v>
      </c>
      <c r="D9" s="57"/>
      <c r="E9" s="58"/>
      <c r="F9" s="58"/>
      <c r="G9" s="58"/>
      <c r="H9" s="58"/>
    </row>
    <row r="10" spans="1:8" x14ac:dyDescent="0.25">
      <c r="A10" s="8"/>
      <c r="B10" s="12">
        <v>84</v>
      </c>
      <c r="C10" s="12" t="s">
        <v>23</v>
      </c>
      <c r="D10" s="57"/>
      <c r="E10" s="58"/>
      <c r="F10" s="58"/>
      <c r="G10" s="58"/>
      <c r="H10" s="58"/>
    </row>
    <row r="11" spans="1:8" x14ac:dyDescent="0.25">
      <c r="A11" s="8"/>
      <c r="B11" s="12"/>
      <c r="C11" s="32"/>
      <c r="D11" s="57"/>
      <c r="E11" s="58"/>
      <c r="F11" s="58"/>
      <c r="G11" s="58"/>
      <c r="H11" s="58"/>
    </row>
    <row r="12" spans="1:8" x14ac:dyDescent="0.25">
      <c r="A12" s="8"/>
      <c r="B12" s="12"/>
      <c r="C12" s="28" t="s">
        <v>65</v>
      </c>
      <c r="D12" s="57"/>
      <c r="E12" s="58"/>
      <c r="F12" s="58"/>
      <c r="G12" s="58"/>
      <c r="H12" s="58"/>
    </row>
    <row r="13" spans="1:8" ht="25.5" x14ac:dyDescent="0.25">
      <c r="A13" s="11">
        <v>5</v>
      </c>
      <c r="B13" s="11"/>
      <c r="C13" s="19" t="s">
        <v>17</v>
      </c>
      <c r="D13" s="57"/>
      <c r="E13" s="58"/>
      <c r="F13" s="58"/>
      <c r="G13" s="58"/>
      <c r="H13" s="58"/>
    </row>
    <row r="14" spans="1:8" ht="25.5" x14ac:dyDescent="0.25">
      <c r="A14" s="12"/>
      <c r="B14" s="12">
        <v>54</v>
      </c>
      <c r="C14" s="20" t="s">
        <v>24</v>
      </c>
      <c r="D14" s="57"/>
      <c r="E14" s="58"/>
      <c r="F14" s="58"/>
      <c r="G14" s="58"/>
      <c r="H14" s="5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98" t="s">
        <v>75</v>
      </c>
      <c r="B1" s="98"/>
      <c r="C1" s="98"/>
      <c r="D1" s="98"/>
      <c r="E1" s="98"/>
      <c r="F1" s="9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98" t="s">
        <v>19</v>
      </c>
      <c r="B3" s="98"/>
      <c r="C3" s="98"/>
      <c r="D3" s="98"/>
      <c r="E3" s="98"/>
      <c r="F3" s="9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8" t="s">
        <v>61</v>
      </c>
      <c r="B5" s="98"/>
      <c r="C5" s="98"/>
      <c r="D5" s="98"/>
      <c r="E5" s="98"/>
      <c r="F5" s="98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4" t="s">
        <v>53</v>
      </c>
      <c r="B7" s="14" t="s">
        <v>35</v>
      </c>
      <c r="C7" s="15" t="s">
        <v>36</v>
      </c>
      <c r="D7" s="15" t="s">
        <v>33</v>
      </c>
      <c r="E7" s="15" t="s">
        <v>27</v>
      </c>
      <c r="F7" s="15" t="s">
        <v>34</v>
      </c>
    </row>
    <row r="8" spans="1:6" x14ac:dyDescent="0.25">
      <c r="A8" s="8" t="s">
        <v>62</v>
      </c>
      <c r="B8" s="57"/>
      <c r="C8" s="58"/>
      <c r="D8" s="58"/>
      <c r="E8" s="58"/>
      <c r="F8" s="58"/>
    </row>
    <row r="9" spans="1:6" ht="25.5" x14ac:dyDescent="0.25">
      <c r="A9" s="8" t="s">
        <v>63</v>
      </c>
      <c r="B9" s="57"/>
      <c r="C9" s="58"/>
      <c r="D9" s="58"/>
      <c r="E9" s="58"/>
      <c r="F9" s="58"/>
    </row>
    <row r="10" spans="1:6" ht="25.5" x14ac:dyDescent="0.25">
      <c r="A10" s="13" t="s">
        <v>64</v>
      </c>
      <c r="B10" s="57"/>
      <c r="C10" s="58"/>
      <c r="D10" s="58"/>
      <c r="E10" s="58"/>
      <c r="F10" s="58"/>
    </row>
    <row r="11" spans="1:6" x14ac:dyDescent="0.25">
      <c r="A11" s="13"/>
      <c r="B11" s="57"/>
      <c r="C11" s="58"/>
      <c r="D11" s="58"/>
      <c r="E11" s="58"/>
      <c r="F11" s="58"/>
    </row>
    <row r="12" spans="1:6" x14ac:dyDescent="0.25">
      <c r="A12" s="8" t="s">
        <v>65</v>
      </c>
      <c r="B12" s="57"/>
      <c r="C12" s="58"/>
      <c r="D12" s="58"/>
      <c r="E12" s="58"/>
      <c r="F12" s="58"/>
    </row>
    <row r="13" spans="1:6" x14ac:dyDescent="0.25">
      <c r="A13" s="19" t="s">
        <v>56</v>
      </c>
      <c r="B13" s="57"/>
      <c r="C13" s="58"/>
      <c r="D13" s="58"/>
      <c r="E13" s="58"/>
      <c r="F13" s="58"/>
    </row>
    <row r="14" spans="1:6" x14ac:dyDescent="0.25">
      <c r="A14" s="10" t="s">
        <v>57</v>
      </c>
      <c r="B14" s="57"/>
      <c r="C14" s="58"/>
      <c r="D14" s="58"/>
      <c r="E14" s="58"/>
      <c r="F14" s="59"/>
    </row>
    <row r="15" spans="1:6" x14ac:dyDescent="0.25">
      <c r="A15" s="19" t="s">
        <v>58</v>
      </c>
      <c r="B15" s="57"/>
      <c r="C15" s="58"/>
      <c r="D15" s="58"/>
      <c r="E15" s="58"/>
      <c r="F15" s="59"/>
    </row>
    <row r="16" spans="1:6" x14ac:dyDescent="0.25">
      <c r="A16" s="10" t="s">
        <v>59</v>
      </c>
      <c r="B16" s="57"/>
      <c r="C16" s="58"/>
      <c r="D16" s="58"/>
      <c r="E16" s="58"/>
      <c r="F16" s="5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A13" workbookViewId="0">
      <selection activeCell="F2" sqref="F1:F10485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98" t="s">
        <v>75</v>
      </c>
      <c r="B1" s="98"/>
      <c r="C1" s="98"/>
      <c r="D1" s="98"/>
      <c r="E1" s="98"/>
      <c r="F1" s="98"/>
      <c r="G1" s="98"/>
      <c r="H1" s="98"/>
      <c r="I1" s="98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98" t="s">
        <v>18</v>
      </c>
      <c r="B3" s="100"/>
      <c r="C3" s="100"/>
      <c r="D3" s="100"/>
      <c r="E3" s="100"/>
      <c r="F3" s="100"/>
      <c r="G3" s="100"/>
      <c r="H3" s="100"/>
      <c r="I3" s="10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31" t="s">
        <v>20</v>
      </c>
      <c r="B5" s="132"/>
      <c r="C5" s="133"/>
      <c r="D5" s="76" t="s">
        <v>21</v>
      </c>
      <c r="E5" s="76" t="s">
        <v>35</v>
      </c>
      <c r="F5" s="77" t="s">
        <v>36</v>
      </c>
      <c r="G5" s="77" t="s">
        <v>33</v>
      </c>
      <c r="H5" s="77" t="s">
        <v>27</v>
      </c>
      <c r="I5" s="77" t="s">
        <v>34</v>
      </c>
    </row>
    <row r="6" spans="1:9" ht="25.5" x14ac:dyDescent="0.25">
      <c r="A6" s="122" t="s">
        <v>89</v>
      </c>
      <c r="B6" s="123"/>
      <c r="C6" s="124"/>
      <c r="D6" s="78" t="s">
        <v>90</v>
      </c>
      <c r="E6" s="94">
        <f>E7+E28+E32+E36</f>
        <v>365139.14999999997</v>
      </c>
      <c r="F6" s="95">
        <v>275945</v>
      </c>
      <c r="G6" s="95">
        <f>G7+G28</f>
        <v>303395</v>
      </c>
      <c r="H6" s="95">
        <f>H7+H28</f>
        <v>303995</v>
      </c>
      <c r="I6" s="95">
        <f>I7+I28</f>
        <v>304295</v>
      </c>
    </row>
    <row r="7" spans="1:9" ht="25.5" x14ac:dyDescent="0.25">
      <c r="A7" s="122" t="s">
        <v>91</v>
      </c>
      <c r="B7" s="123"/>
      <c r="C7" s="124"/>
      <c r="D7" s="78" t="s">
        <v>92</v>
      </c>
      <c r="E7" s="94">
        <f>E8+E13+E17+E22+E25</f>
        <v>295147.36</v>
      </c>
      <c r="F7" s="95">
        <v>275945</v>
      </c>
      <c r="G7" s="95">
        <f>G8+G13+G17+G22+G25</f>
        <v>303395</v>
      </c>
      <c r="H7" s="95">
        <f>H8+H13+H17+H22+H25</f>
        <v>303995</v>
      </c>
      <c r="I7" s="95">
        <f>I8+I13+I17+I22+I25</f>
        <v>304295</v>
      </c>
    </row>
    <row r="8" spans="1:9" x14ac:dyDescent="0.25">
      <c r="A8" s="125" t="s">
        <v>93</v>
      </c>
      <c r="B8" s="126"/>
      <c r="C8" s="127"/>
      <c r="D8" s="81" t="s">
        <v>94</v>
      </c>
      <c r="E8" s="82">
        <f>E9</f>
        <v>142809.01999999999</v>
      </c>
      <c r="F8" s="83">
        <v>123500</v>
      </c>
      <c r="G8" s="83">
        <f>G9</f>
        <v>150600</v>
      </c>
      <c r="H8" s="83">
        <f>H9</f>
        <v>151200</v>
      </c>
      <c r="I8" s="84">
        <f>I9</f>
        <v>151500</v>
      </c>
    </row>
    <row r="9" spans="1:9" x14ac:dyDescent="0.25">
      <c r="A9" s="85">
        <v>3</v>
      </c>
      <c r="B9" s="86"/>
      <c r="C9" s="81"/>
      <c r="D9" s="87" t="s">
        <v>10</v>
      </c>
      <c r="E9" s="79">
        <f>SUM(E10:E12)</f>
        <v>142809.01999999999</v>
      </c>
      <c r="F9" s="80">
        <v>123500</v>
      </c>
      <c r="G9" s="80">
        <f>SUM(G10:G12)</f>
        <v>150600</v>
      </c>
      <c r="H9" s="80">
        <f>SUM(H10:H12)</f>
        <v>151200</v>
      </c>
      <c r="I9" s="88">
        <f>SUM(I10:I12)</f>
        <v>151500</v>
      </c>
    </row>
    <row r="10" spans="1:9" x14ac:dyDescent="0.25">
      <c r="A10" s="119">
        <v>31</v>
      </c>
      <c r="B10" s="120"/>
      <c r="C10" s="121"/>
      <c r="D10" s="87" t="s">
        <v>11</v>
      </c>
      <c r="E10" s="79">
        <v>115533.67</v>
      </c>
      <c r="F10" s="80">
        <v>113185.48</v>
      </c>
      <c r="G10" s="80">
        <v>141185</v>
      </c>
      <c r="H10" s="80">
        <v>141185</v>
      </c>
      <c r="I10" s="80">
        <v>141185</v>
      </c>
    </row>
    <row r="11" spans="1:9" x14ac:dyDescent="0.25">
      <c r="A11" s="119">
        <v>32</v>
      </c>
      <c r="B11" s="120"/>
      <c r="C11" s="121"/>
      <c r="D11" s="87" t="s">
        <v>22</v>
      </c>
      <c r="E11" s="79">
        <v>26929.35</v>
      </c>
      <c r="F11" s="80">
        <v>10115</v>
      </c>
      <c r="G11" s="80">
        <v>9165</v>
      </c>
      <c r="H11" s="80">
        <v>9815</v>
      </c>
      <c r="I11" s="88">
        <v>10065</v>
      </c>
    </row>
    <row r="12" spans="1:9" x14ac:dyDescent="0.25">
      <c r="A12" s="119">
        <v>34</v>
      </c>
      <c r="B12" s="120"/>
      <c r="C12" s="121"/>
      <c r="D12" s="87" t="s">
        <v>79</v>
      </c>
      <c r="E12" s="79">
        <v>346</v>
      </c>
      <c r="F12" s="80">
        <v>200</v>
      </c>
      <c r="G12" s="80">
        <v>250</v>
      </c>
      <c r="H12" s="80">
        <v>200</v>
      </c>
      <c r="I12" s="88">
        <v>250</v>
      </c>
    </row>
    <row r="13" spans="1:9" x14ac:dyDescent="0.25">
      <c r="A13" s="125" t="s">
        <v>95</v>
      </c>
      <c r="B13" s="126"/>
      <c r="C13" s="127"/>
      <c r="D13" s="92" t="s">
        <v>96</v>
      </c>
      <c r="E13" s="82">
        <f>E14</f>
        <v>0</v>
      </c>
      <c r="F13" s="83">
        <v>665</v>
      </c>
      <c r="G13" s="83">
        <f>G14</f>
        <v>1000</v>
      </c>
      <c r="H13" s="83">
        <f>H14</f>
        <v>1000</v>
      </c>
      <c r="I13" s="84">
        <f>I14</f>
        <v>1000</v>
      </c>
    </row>
    <row r="14" spans="1:9" x14ac:dyDescent="0.25">
      <c r="A14" s="85">
        <v>3</v>
      </c>
      <c r="B14" s="89"/>
      <c r="C14" s="90"/>
      <c r="D14" s="87" t="s">
        <v>10</v>
      </c>
      <c r="E14" s="79">
        <f>SUM(E15:E16)</f>
        <v>0</v>
      </c>
      <c r="F14" s="80">
        <v>665</v>
      </c>
      <c r="G14" s="80">
        <f>SUM(G15:G16)</f>
        <v>1000</v>
      </c>
      <c r="H14" s="80">
        <f>SUM(H15:H16)</f>
        <v>1000</v>
      </c>
      <c r="I14" s="88">
        <f>SUM(I15:I16)</f>
        <v>1000</v>
      </c>
    </row>
    <row r="15" spans="1:9" x14ac:dyDescent="0.25">
      <c r="A15" s="119">
        <v>31</v>
      </c>
      <c r="B15" s="120"/>
      <c r="C15" s="121"/>
      <c r="D15" s="87" t="s">
        <v>11</v>
      </c>
      <c r="E15" s="79">
        <v>0</v>
      </c>
      <c r="F15" s="80">
        <v>0</v>
      </c>
      <c r="G15" s="80">
        <v>0</v>
      </c>
      <c r="H15" s="80">
        <v>0</v>
      </c>
      <c r="I15" s="88">
        <v>0</v>
      </c>
    </row>
    <row r="16" spans="1:9" x14ac:dyDescent="0.25">
      <c r="A16" s="119">
        <v>32</v>
      </c>
      <c r="B16" s="120"/>
      <c r="C16" s="121"/>
      <c r="D16" s="87" t="s">
        <v>22</v>
      </c>
      <c r="E16" s="79">
        <v>0</v>
      </c>
      <c r="F16" s="80">
        <v>665</v>
      </c>
      <c r="G16" s="80">
        <v>1000</v>
      </c>
      <c r="H16" s="80">
        <v>1000</v>
      </c>
      <c r="I16" s="88">
        <v>1000</v>
      </c>
    </row>
    <row r="17" spans="1:9" x14ac:dyDescent="0.25">
      <c r="A17" s="93" t="s">
        <v>97</v>
      </c>
      <c r="B17" s="86"/>
      <c r="C17" s="81"/>
      <c r="D17" s="81" t="s">
        <v>98</v>
      </c>
      <c r="E17" s="82">
        <f>E18</f>
        <v>147794.81</v>
      </c>
      <c r="F17" s="83">
        <v>147794.79999999999</v>
      </c>
      <c r="G17" s="83">
        <f>G18</f>
        <v>147795</v>
      </c>
      <c r="H17" s="83">
        <f>H18</f>
        <v>147795</v>
      </c>
      <c r="I17" s="84">
        <f>I18</f>
        <v>147795</v>
      </c>
    </row>
    <row r="18" spans="1:9" x14ac:dyDescent="0.25">
      <c r="A18" s="128">
        <v>3</v>
      </c>
      <c r="B18" s="129"/>
      <c r="C18" s="130"/>
      <c r="D18" s="87" t="s">
        <v>10</v>
      </c>
      <c r="E18" s="79">
        <f>SUM(E19:E21)</f>
        <v>147794.81</v>
      </c>
      <c r="F18" s="80">
        <v>147794.79999999999</v>
      </c>
      <c r="G18" s="80">
        <f>SUM(G19:G21)</f>
        <v>147795</v>
      </c>
      <c r="H18" s="80">
        <f>SUM(H19:H21)</f>
        <v>147795</v>
      </c>
      <c r="I18" s="88">
        <f>SUM(I19:I21)</f>
        <v>147795</v>
      </c>
    </row>
    <row r="19" spans="1:9" x14ac:dyDescent="0.25">
      <c r="A19" s="119">
        <v>31</v>
      </c>
      <c r="B19" s="120"/>
      <c r="C19" s="121"/>
      <c r="D19" s="87" t="s">
        <v>11</v>
      </c>
      <c r="E19" s="79">
        <v>133015.32999999999</v>
      </c>
      <c r="F19" s="80">
        <v>133016</v>
      </c>
      <c r="G19" s="80">
        <v>133016</v>
      </c>
      <c r="H19" s="80">
        <v>133016</v>
      </c>
      <c r="I19" s="88">
        <v>133016</v>
      </c>
    </row>
    <row r="20" spans="1:9" x14ac:dyDescent="0.25">
      <c r="A20" s="119">
        <v>32</v>
      </c>
      <c r="B20" s="120"/>
      <c r="C20" s="121"/>
      <c r="D20" s="87" t="s">
        <v>22</v>
      </c>
      <c r="E20" s="79">
        <v>14779.48</v>
      </c>
      <c r="F20" s="80">
        <v>14779</v>
      </c>
      <c r="G20" s="80">
        <v>14779</v>
      </c>
      <c r="H20" s="80">
        <v>14779</v>
      </c>
      <c r="I20" s="88">
        <v>14779</v>
      </c>
    </row>
    <row r="21" spans="1:9" x14ac:dyDescent="0.25">
      <c r="A21" s="119">
        <v>34</v>
      </c>
      <c r="B21" s="120"/>
      <c r="C21" s="121"/>
      <c r="D21" s="87" t="s">
        <v>79</v>
      </c>
      <c r="E21" s="79">
        <v>0</v>
      </c>
      <c r="F21" s="80">
        <v>0</v>
      </c>
      <c r="G21" s="80">
        <v>0</v>
      </c>
      <c r="H21" s="80">
        <v>0</v>
      </c>
      <c r="I21" s="88">
        <v>0</v>
      </c>
    </row>
    <row r="22" spans="1:9" x14ac:dyDescent="0.25">
      <c r="A22" s="125" t="s">
        <v>99</v>
      </c>
      <c r="B22" s="126"/>
      <c r="C22" s="127"/>
      <c r="D22" s="92" t="s">
        <v>100</v>
      </c>
      <c r="E22" s="135">
        <f>E23</f>
        <v>862.7</v>
      </c>
      <c r="F22" s="83">
        <v>0</v>
      </c>
      <c r="G22" s="83">
        <v>0</v>
      </c>
      <c r="H22" s="83">
        <v>0</v>
      </c>
      <c r="I22" s="84">
        <v>0</v>
      </c>
    </row>
    <row r="23" spans="1:9" x14ac:dyDescent="0.25">
      <c r="A23" s="85">
        <v>3</v>
      </c>
      <c r="B23" s="86"/>
      <c r="C23" s="81"/>
      <c r="D23" s="87" t="s">
        <v>10</v>
      </c>
      <c r="E23" s="134">
        <f>SUM(E24)</f>
        <v>862.7</v>
      </c>
      <c r="F23" s="80">
        <v>0</v>
      </c>
      <c r="G23" s="80">
        <v>0</v>
      </c>
      <c r="H23" s="80">
        <v>0</v>
      </c>
      <c r="I23" s="88">
        <v>0</v>
      </c>
    </row>
    <row r="24" spans="1:9" x14ac:dyDescent="0.25">
      <c r="A24" s="119">
        <v>32</v>
      </c>
      <c r="B24" s="120"/>
      <c r="C24" s="121"/>
      <c r="D24" s="87" t="s">
        <v>22</v>
      </c>
      <c r="E24" s="79">
        <v>862.7</v>
      </c>
      <c r="F24" s="80">
        <v>0</v>
      </c>
      <c r="G24" s="80">
        <v>0</v>
      </c>
      <c r="H24" s="80">
        <v>0</v>
      </c>
      <c r="I24" s="88">
        <v>0</v>
      </c>
    </row>
    <row r="25" spans="1:9" x14ac:dyDescent="0.25">
      <c r="A25" s="125" t="s">
        <v>101</v>
      </c>
      <c r="B25" s="126"/>
      <c r="C25" s="127"/>
      <c r="D25" s="92" t="s">
        <v>102</v>
      </c>
      <c r="E25" s="82">
        <f>E26</f>
        <v>3680.83</v>
      </c>
      <c r="F25" s="80">
        <v>3985</v>
      </c>
      <c r="G25" s="80">
        <f>G26</f>
        <v>4000</v>
      </c>
      <c r="H25" s="80">
        <f>H27</f>
        <v>4000</v>
      </c>
      <c r="I25" s="88">
        <f>I27</f>
        <v>4000</v>
      </c>
    </row>
    <row r="26" spans="1:9" x14ac:dyDescent="0.25">
      <c r="A26" s="85">
        <v>3</v>
      </c>
      <c r="B26" s="86"/>
      <c r="C26" s="81"/>
      <c r="D26" s="87" t="s">
        <v>10</v>
      </c>
      <c r="E26" s="79">
        <f>SUM(E27)</f>
        <v>3680.83</v>
      </c>
      <c r="F26" s="80">
        <v>3985</v>
      </c>
      <c r="G26" s="80">
        <f>G27</f>
        <v>4000</v>
      </c>
      <c r="H26" s="80">
        <f>H27</f>
        <v>4000</v>
      </c>
      <c r="I26" s="88">
        <f>I27</f>
        <v>4000</v>
      </c>
    </row>
    <row r="27" spans="1:9" x14ac:dyDescent="0.25">
      <c r="A27" s="119">
        <v>32</v>
      </c>
      <c r="B27" s="120"/>
      <c r="C27" s="121"/>
      <c r="D27" s="87" t="s">
        <v>22</v>
      </c>
      <c r="E27" s="79">
        <v>3680.83</v>
      </c>
      <c r="F27" s="80">
        <v>3985</v>
      </c>
      <c r="G27" s="80">
        <v>4000</v>
      </c>
      <c r="H27" s="80">
        <v>4000</v>
      </c>
      <c r="I27" s="88">
        <v>4000</v>
      </c>
    </row>
    <row r="28" spans="1:9" ht="25.5" x14ac:dyDescent="0.25">
      <c r="A28" s="122" t="s">
        <v>105</v>
      </c>
      <c r="B28" s="123"/>
      <c r="C28" s="124"/>
      <c r="D28" s="78" t="s">
        <v>106</v>
      </c>
      <c r="E28" s="94">
        <f>E29</f>
        <v>60388.88</v>
      </c>
      <c r="F28" s="95">
        <v>0</v>
      </c>
      <c r="G28" s="95">
        <f>G30</f>
        <v>0</v>
      </c>
      <c r="H28" s="95">
        <f>H29</f>
        <v>0</v>
      </c>
      <c r="I28" s="95">
        <v>0</v>
      </c>
    </row>
    <row r="29" spans="1:9" ht="15" customHeight="1" x14ac:dyDescent="0.25">
      <c r="A29" s="125" t="s">
        <v>107</v>
      </c>
      <c r="B29" s="126"/>
      <c r="C29" s="127"/>
      <c r="D29" s="81" t="s">
        <v>108</v>
      </c>
      <c r="E29" s="79">
        <f>E30</f>
        <v>60388.88</v>
      </c>
      <c r="F29" s="80">
        <v>0</v>
      </c>
      <c r="G29" s="80">
        <f>G30</f>
        <v>0</v>
      </c>
      <c r="H29" s="80">
        <f>H30</f>
        <v>0</v>
      </c>
      <c r="I29" s="88">
        <v>0</v>
      </c>
    </row>
    <row r="30" spans="1:9" ht="25.5" x14ac:dyDescent="0.25">
      <c r="A30" s="128">
        <v>4</v>
      </c>
      <c r="B30" s="129"/>
      <c r="C30" s="130"/>
      <c r="D30" s="91" t="s">
        <v>12</v>
      </c>
      <c r="E30" s="79">
        <f>SUM(E31)</f>
        <v>60388.88</v>
      </c>
      <c r="F30" s="80">
        <v>0</v>
      </c>
      <c r="G30" s="80">
        <f>G31</f>
        <v>0</v>
      </c>
      <c r="H30" s="80">
        <f>H31</f>
        <v>0</v>
      </c>
      <c r="I30" s="88">
        <v>0</v>
      </c>
    </row>
    <row r="31" spans="1:9" ht="25.5" x14ac:dyDescent="0.25">
      <c r="A31" s="119">
        <v>42</v>
      </c>
      <c r="B31" s="120"/>
      <c r="C31" s="121"/>
      <c r="D31" s="13" t="s">
        <v>31</v>
      </c>
      <c r="E31" s="79">
        <v>60388.88</v>
      </c>
      <c r="F31" s="80">
        <v>0</v>
      </c>
      <c r="G31" s="80">
        <v>0</v>
      </c>
      <c r="H31" s="80">
        <v>0</v>
      </c>
      <c r="I31" s="88">
        <v>0</v>
      </c>
    </row>
    <row r="32" spans="1:9" x14ac:dyDescent="0.25">
      <c r="A32" s="122" t="s">
        <v>109</v>
      </c>
      <c r="B32" s="123"/>
      <c r="C32" s="124"/>
      <c r="D32" s="78" t="s">
        <v>110</v>
      </c>
      <c r="E32" s="94">
        <f>E33</f>
        <v>5425.04</v>
      </c>
      <c r="F32" s="95">
        <v>0</v>
      </c>
      <c r="G32" s="95">
        <f>G34</f>
        <v>0</v>
      </c>
      <c r="H32" s="95">
        <f>H33</f>
        <v>0</v>
      </c>
      <c r="I32" s="95">
        <v>0</v>
      </c>
    </row>
    <row r="33" spans="1:9" x14ac:dyDescent="0.25">
      <c r="A33" s="125" t="s">
        <v>95</v>
      </c>
      <c r="B33" s="126"/>
      <c r="C33" s="127"/>
      <c r="D33" s="81" t="s">
        <v>96</v>
      </c>
      <c r="E33" s="79">
        <f>E34</f>
        <v>5425.04</v>
      </c>
      <c r="F33" s="80">
        <v>0</v>
      </c>
      <c r="G33" s="80">
        <f>G34</f>
        <v>0</v>
      </c>
      <c r="H33" s="80">
        <f>H34</f>
        <v>0</v>
      </c>
      <c r="I33" s="88">
        <v>0</v>
      </c>
    </row>
    <row r="34" spans="1:9" ht="25.5" x14ac:dyDescent="0.25">
      <c r="A34" s="128">
        <v>4</v>
      </c>
      <c r="B34" s="129"/>
      <c r="C34" s="130"/>
      <c r="D34" s="91" t="s">
        <v>12</v>
      </c>
      <c r="E34" s="79">
        <f>SUM(E35)</f>
        <v>5425.04</v>
      </c>
      <c r="F34" s="80">
        <v>0</v>
      </c>
      <c r="G34" s="80">
        <v>0</v>
      </c>
      <c r="H34" s="80">
        <v>0</v>
      </c>
      <c r="I34" s="88">
        <v>0</v>
      </c>
    </row>
    <row r="35" spans="1:9" ht="25.5" x14ac:dyDescent="0.25">
      <c r="A35" s="119">
        <v>41</v>
      </c>
      <c r="B35" s="120"/>
      <c r="C35" s="121"/>
      <c r="D35" s="13" t="s">
        <v>111</v>
      </c>
      <c r="E35" s="79">
        <v>5425.04</v>
      </c>
      <c r="F35" s="80">
        <v>0</v>
      </c>
      <c r="G35" s="80">
        <v>0</v>
      </c>
      <c r="H35" s="80">
        <v>0</v>
      </c>
      <c r="I35" s="88">
        <v>0</v>
      </c>
    </row>
    <row r="36" spans="1:9" ht="25.5" x14ac:dyDescent="0.25">
      <c r="A36" s="122" t="s">
        <v>103</v>
      </c>
      <c r="B36" s="123"/>
      <c r="C36" s="124"/>
      <c r="D36" s="78" t="s">
        <v>104</v>
      </c>
      <c r="E36" s="94">
        <f>E37</f>
        <v>4177.87</v>
      </c>
      <c r="F36" s="95">
        <v>0</v>
      </c>
      <c r="G36" s="95">
        <f>G38</f>
        <v>900</v>
      </c>
      <c r="H36" s="95">
        <v>300</v>
      </c>
      <c r="I36" s="95">
        <v>0</v>
      </c>
    </row>
    <row r="37" spans="1:9" x14ac:dyDescent="0.25">
      <c r="A37" s="125" t="s">
        <v>93</v>
      </c>
      <c r="B37" s="126"/>
      <c r="C37" s="127"/>
      <c r="D37" s="81" t="s">
        <v>94</v>
      </c>
      <c r="E37" s="79">
        <f>E38</f>
        <v>4177.87</v>
      </c>
      <c r="F37" s="80">
        <v>0</v>
      </c>
      <c r="G37" s="80">
        <f>G38</f>
        <v>900</v>
      </c>
      <c r="H37" s="80">
        <v>300</v>
      </c>
      <c r="I37" s="88">
        <v>0</v>
      </c>
    </row>
    <row r="38" spans="1:9" ht="25.5" x14ac:dyDescent="0.25">
      <c r="A38" s="128">
        <v>4</v>
      </c>
      <c r="B38" s="129"/>
      <c r="C38" s="130"/>
      <c r="D38" s="91" t="s">
        <v>12</v>
      </c>
      <c r="E38" s="79">
        <f>SUM(E39)</f>
        <v>4177.87</v>
      </c>
      <c r="F38" s="80">
        <v>0</v>
      </c>
      <c r="G38" s="80">
        <v>900</v>
      </c>
      <c r="H38" s="80">
        <v>300</v>
      </c>
      <c r="I38" s="88">
        <v>0</v>
      </c>
    </row>
    <row r="39" spans="1:9" ht="25.5" x14ac:dyDescent="0.25">
      <c r="A39" s="119">
        <v>42</v>
      </c>
      <c r="B39" s="120"/>
      <c r="C39" s="121"/>
      <c r="D39" s="13" t="s">
        <v>31</v>
      </c>
      <c r="E39" s="79">
        <v>4177.87</v>
      </c>
      <c r="F39" s="80">
        <v>0</v>
      </c>
      <c r="G39" s="80">
        <v>900</v>
      </c>
      <c r="H39" s="80">
        <v>300</v>
      </c>
      <c r="I39" s="88">
        <v>0</v>
      </c>
    </row>
  </sheetData>
  <mergeCells count="32">
    <mergeCell ref="A35:C35"/>
    <mergeCell ref="A36:C36"/>
    <mergeCell ref="A37:C37"/>
    <mergeCell ref="A38:C38"/>
    <mergeCell ref="A39:C39"/>
    <mergeCell ref="A1:I1"/>
    <mergeCell ref="A3:I3"/>
    <mergeCell ref="A32:C32"/>
    <mergeCell ref="A33:C33"/>
    <mergeCell ref="A34:C34"/>
    <mergeCell ref="A5:C5"/>
    <mergeCell ref="A6:C6"/>
    <mergeCell ref="A7:C7"/>
    <mergeCell ref="A8:C8"/>
    <mergeCell ref="A10:C10"/>
    <mergeCell ref="A11:C11"/>
    <mergeCell ref="A12:C12"/>
    <mergeCell ref="A13:C13"/>
    <mergeCell ref="A15:C15"/>
    <mergeCell ref="A16:C16"/>
    <mergeCell ref="A18:C18"/>
    <mergeCell ref="A19:C19"/>
    <mergeCell ref="A20:C20"/>
    <mergeCell ref="A21:C21"/>
    <mergeCell ref="A22:C22"/>
    <mergeCell ref="A24:C24"/>
    <mergeCell ref="A25:C25"/>
    <mergeCell ref="A31:C31"/>
    <mergeCell ref="A27:C27"/>
    <mergeCell ref="A28:C28"/>
    <mergeCell ref="A29:C29"/>
    <mergeCell ref="A30:C30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Liza</cp:lastModifiedBy>
  <cp:lastPrinted>2023-10-15T22:39:31Z</cp:lastPrinted>
  <dcterms:created xsi:type="dcterms:W3CDTF">2022-08-12T12:51:27Z</dcterms:created>
  <dcterms:modified xsi:type="dcterms:W3CDTF">2023-10-24T08:18:25Z</dcterms:modified>
</cp:coreProperties>
</file>