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JVP\Downloads\"/>
    </mc:Choice>
  </mc:AlternateContent>
  <xr:revisionPtr revIDLastSave="0" documentId="13_ncr:1_{A7E12640-9444-4CEB-9849-13DF45919BD7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7" l="1"/>
  <c r="G8" i="7"/>
  <c r="I9" i="7"/>
  <c r="I8" i="7" s="1"/>
  <c r="I7" i="7" s="1"/>
  <c r="I6" i="7" s="1"/>
  <c r="H9" i="7"/>
  <c r="G9" i="7"/>
  <c r="I14" i="7"/>
  <c r="H14" i="7"/>
  <c r="H7" i="7" s="1"/>
  <c r="H6" i="7" s="1"/>
  <c r="I15" i="7"/>
  <c r="H15" i="7"/>
  <c r="G15" i="7"/>
  <c r="G14" i="7" s="1"/>
  <c r="H18" i="7"/>
  <c r="G18" i="7"/>
  <c r="I19" i="7"/>
  <c r="I18" i="7" s="1"/>
  <c r="H19" i="7"/>
  <c r="G19" i="7"/>
  <c r="I25" i="7"/>
  <c r="H25" i="7"/>
  <c r="I26" i="7"/>
  <c r="H26" i="7"/>
  <c r="G26" i="7"/>
  <c r="G25" i="7" s="1"/>
  <c r="I33" i="7"/>
  <c r="H33" i="7"/>
  <c r="G33" i="7"/>
  <c r="F26" i="8"/>
  <c r="E26" i="8"/>
  <c r="E25" i="8" s="1"/>
  <c r="D26" i="8"/>
  <c r="F29" i="8"/>
  <c r="E29" i="8"/>
  <c r="D29" i="8"/>
  <c r="D25" i="8" s="1"/>
  <c r="F31" i="8"/>
  <c r="E31" i="8"/>
  <c r="D31" i="8"/>
  <c r="F35" i="8"/>
  <c r="F25" i="8" s="1"/>
  <c r="E35" i="8"/>
  <c r="D35" i="8"/>
  <c r="E10" i="8"/>
  <c r="F11" i="8"/>
  <c r="E11" i="8"/>
  <c r="D11" i="8"/>
  <c r="D10" i="8" s="1"/>
  <c r="F14" i="8"/>
  <c r="E14" i="8"/>
  <c r="D14" i="8"/>
  <c r="F16" i="8"/>
  <c r="F10" i="8" s="1"/>
  <c r="E16" i="8"/>
  <c r="D16" i="8"/>
  <c r="H22" i="3"/>
  <c r="G22" i="3"/>
  <c r="H23" i="3"/>
  <c r="G23" i="3"/>
  <c r="F23" i="3"/>
  <c r="F22" i="3" s="1"/>
  <c r="H28" i="3"/>
  <c r="G28" i="3"/>
  <c r="F28" i="3"/>
  <c r="H10" i="3"/>
  <c r="H11" i="3"/>
  <c r="G11" i="3"/>
  <c r="G10" i="3" s="1"/>
  <c r="F10" i="3"/>
  <c r="F11" i="3"/>
  <c r="G7" i="7" l="1"/>
  <c r="G6" i="7" s="1"/>
  <c r="E9" i="7"/>
  <c r="E8" i="7" s="1"/>
  <c r="E19" i="7"/>
  <c r="E18" i="7" s="1"/>
  <c r="E26" i="7"/>
  <c r="E25" i="7" s="1"/>
  <c r="E35" i="7"/>
  <c r="E34" i="7" s="1"/>
  <c r="E37" i="7"/>
  <c r="F37" i="7"/>
  <c r="B26" i="8"/>
  <c r="B29" i="8"/>
  <c r="B31" i="8"/>
  <c r="B35" i="8"/>
  <c r="B16" i="8"/>
  <c r="B14" i="8"/>
  <c r="B11" i="8"/>
  <c r="B10" i="8" s="1"/>
  <c r="D23" i="3"/>
  <c r="D22" i="3" s="1"/>
  <c r="D28" i="3"/>
  <c r="D10" i="3"/>
  <c r="D11" i="3"/>
  <c r="F34" i="7"/>
  <c r="F33" i="7"/>
  <c r="F30" i="7"/>
  <c r="F29" i="7"/>
  <c r="F26" i="7"/>
  <c r="F25" i="7"/>
  <c r="F19" i="7"/>
  <c r="F18" i="7" s="1"/>
  <c r="F15" i="7"/>
  <c r="F14" i="7" s="1"/>
  <c r="F9" i="7"/>
  <c r="F8" i="7" s="1"/>
  <c r="C35" i="8"/>
  <c r="C31" i="8"/>
  <c r="C25" i="8" s="1"/>
  <c r="C29" i="8"/>
  <c r="C26" i="8"/>
  <c r="C16" i="8"/>
  <c r="C14" i="8"/>
  <c r="C11" i="8"/>
  <c r="E33" i="7" l="1"/>
  <c r="E7" i="7"/>
  <c r="E6" i="7" s="1"/>
  <c r="C10" i="8"/>
  <c r="F7" i="7"/>
  <c r="F6" i="7" s="1"/>
  <c r="B25" i="8"/>
  <c r="E23" i="3" l="1"/>
  <c r="E22" i="3" s="1"/>
  <c r="E28" i="3"/>
  <c r="E11" i="3"/>
  <c r="E10" i="3" s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J14" i="10" l="1"/>
  <c r="I14" i="10"/>
  <c r="G14" i="10"/>
  <c r="G22" i="10" s="1"/>
  <c r="G28" i="10" s="1"/>
  <c r="G29" i="10" s="1"/>
  <c r="F14" i="10"/>
  <c r="H14" i="10"/>
  <c r="H22" i="10" s="1"/>
  <c r="H28" i="10" s="1"/>
  <c r="H29" i="10" s="1"/>
  <c r="I22" i="10"/>
  <c r="I28" i="10" s="1"/>
  <c r="I29" i="10" s="1"/>
  <c r="J22" i="10"/>
  <c r="J28" i="10" s="1"/>
  <c r="J29" i="10" s="1"/>
  <c r="F22" i="10"/>
  <c r="F28" i="10" s="1"/>
  <c r="F29" i="10" s="1"/>
</calcChain>
</file>

<file path=xl/sharedStrings.xml><?xml version="1.0" encoding="utf-8"?>
<sst xmlns="http://schemas.openxmlformats.org/spreadsheetml/2006/main" count="224" uniqueCount="105">
  <si>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</si>
  <si>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</si>
  <si>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</si>
  <si>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</si>
  <si>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</si>
  <si>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</si>
  <si>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</si>
  <si>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</si>
  <si>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</si>
  <si>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</si>
  <si>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</si>
  <si>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</si>
  <si>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</si>
  <si>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</si>
  <si>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</si>
  <si>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</si>
  <si>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</si>
  <si>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</si>
  <si>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</si>
  <si>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</si>
  <si>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</si>
  <si>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</si>
  <si>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</si>
  <si>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</si>
  <si>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</si>
  <si>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</si>
  <si>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</si>
  <si>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</si>
  <si>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</si>
  <si>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</si>
  <si>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</si>
  <si>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</si>
  <si>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</si>
  <si>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</si>
  <si>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</si>
  <si>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</si>
  <si>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</si>
  <si>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</si>
  <si>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</si>
  <si>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</si>
  <si>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</si>
  <si>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</si>
  <si>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Brojčana oznaka i naziv</t>
  </si>
  <si>
    <t>5 Pomoći</t>
  </si>
  <si>
    <t xml:space="preserve">  52 Ostale pomoći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</si>
  <si>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</si>
  <si>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</si>
  <si>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</si>
  <si>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</si>
  <si>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</si>
  <si>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</si>
  <si>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</si>
  <si>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</si>
  <si>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</si>
  <si>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</si>
  <si>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</si>
  <si>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</si>
  <si>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</si>
  <si>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</si>
  <si>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</si>
  <si>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</si>
  <si>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</si>
  <si>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</si>
  <si>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</si>
  <si>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JAVNE VATROGASNE POSTROJBE GRADA ŽUPANJA - PRORAČUNSKOG KORISNIKA GRADA ŽUPANJE 
ZA 2025. I PROJEKCIJA ZA 2026. I 2027. GODINU</t>
  </si>
  <si>
    <t>Izvršenje 2023.</t>
  </si>
  <si>
    <t>Plan 2024.</t>
  </si>
  <si>
    <t>Proračun za 2025.</t>
  </si>
  <si>
    <t>Projekcija proračuna
za 2027.</t>
  </si>
  <si>
    <t>Plan za 2025.</t>
  </si>
  <si>
    <t>Projekcija 
za 2027.</t>
  </si>
  <si>
    <t>Prihodi od imovine</t>
  </si>
  <si>
    <t>Prihodi od upravnih i administraivnih pristojbi, pristojbi po posebnim propisima i nakadama</t>
  </si>
  <si>
    <t>Prihodi od prodaje priozvoda i robe te pruženih usluga i prihodi od donacija</t>
  </si>
  <si>
    <t>Financijski rashodi</t>
  </si>
  <si>
    <t xml:space="preserve"> '14 Prihodi od kamata</t>
  </si>
  <si>
    <t xml:space="preserve"> '31 Vlastiti prihodi</t>
  </si>
  <si>
    <t xml:space="preserve">  56 Pomoći iz županijskog proračuna</t>
  </si>
  <si>
    <t xml:space="preserve">  59 Pomoć vatrogasne zajednice</t>
  </si>
  <si>
    <t>6 Donacije</t>
  </si>
  <si>
    <t xml:space="preserve">  61 Donacije</t>
  </si>
  <si>
    <t xml:space="preserve">  14 Prihodi od kamata</t>
  </si>
  <si>
    <t>03 Javni red i sigurnost</t>
  </si>
  <si>
    <t>032 Usluga protupožarne zaštite</t>
  </si>
  <si>
    <t>PROGRAM 2071</t>
  </si>
  <si>
    <t>JAVNA VATROGASNA POSTROJBA GRADA ŽUPANJE</t>
  </si>
  <si>
    <t>Aktivnost A207101</t>
  </si>
  <si>
    <t>REDOVNA AKTIVNOST JVP ŽUPANJA</t>
  </si>
  <si>
    <t>Izvor financiranja 1.1.</t>
  </si>
  <si>
    <t>Opći prihodi i primici</t>
  </si>
  <si>
    <t>Izvor financiranja 3.1.</t>
  </si>
  <si>
    <t>Vlastiti prihodi</t>
  </si>
  <si>
    <t>Izvor financiranja 5.2.</t>
  </si>
  <si>
    <t>Ostale pomoći i darovnice</t>
  </si>
  <si>
    <t>Izvor financiranja 5.6.</t>
  </si>
  <si>
    <t>Pomoći iz županijskog proračuna</t>
  </si>
  <si>
    <t>Izvor financiranja 5.9.</t>
  </si>
  <si>
    <t>Pomoć vatrogasne zajednice</t>
  </si>
  <si>
    <t>Kapitalni projekt K102502</t>
  </si>
  <si>
    <t>REKONSTRUKCIJA ZGRADE</t>
  </si>
  <si>
    <t>Rashodi za nabavu nematerijalne dugotrajne imovine</t>
  </si>
  <si>
    <t>Tekući projekt T207101</t>
  </si>
  <si>
    <t>NABAVA DUGOTRAJNE IMOVINE</t>
  </si>
  <si>
    <t>Naknade građanima i kućanstvima na temelju osiguranja i druge naknade</t>
  </si>
  <si>
    <t>Naknade građanima i kućanstvima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</si>
</sst>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0" fillId="0" borderId="3" xfId="0" applyBorder="1"/>
    <xf numFmtId="0" fontId="21" fillId="0" borderId="3" xfId="0" applyFont="1" applyBorder="1" applyAlignment="1">
      <alignment wrapText="1"/>
    </xf>
    <xf numFmtId="2" fontId="21" fillId="0" borderId="3" xfId="0" applyNumberFormat="1" applyFont="1" applyBorder="1"/>
    <xf numFmtId="4" fontId="6" fillId="0" borderId="3" xfId="0" applyNumberFormat="1" applyFont="1" applyBorder="1" applyAlignment="1">
      <alignment horizontal="right" vertical="center" wrapText="1"/>
    </xf>
    <xf numFmtId="0" fontId="1" fillId="0" borderId="0" xfId="0" applyFont="1"/>
    <xf numFmtId="4" fontId="6" fillId="2" borderId="3" xfId="0" applyNumberFormat="1" applyFont="1" applyFill="1" applyBorder="1" applyAlignment="1">
      <alignment horizontal="right" wrapText="1"/>
    </xf>
    <xf numFmtId="0" fontId="8" fillId="2" borderId="0" xfId="0" quotePrefix="1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0" fontId="21" fillId="0" borderId="0" xfId="0" applyFont="1"/>
    <xf numFmtId="2" fontId="21" fillId="0" borderId="0" xfId="0" applyNumberFormat="1" applyFont="1"/>
    <xf numFmtId="4" fontId="3" fillId="0" borderId="3" xfId="0" applyNumberFormat="1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16" fillId="2" borderId="4" xfId="0" applyFont="1" applyFill="1" applyBorder="1" applyAlignment="1">
      <alignment horizontal="left" vertical="center" wrapText="1"/>
    </xf>
    <xf numFmtId="3" fontId="16" fillId="2" borderId="3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4" xfId="0" quotePrefix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/>
    </xf>
    <xf numFmtId="4" fontId="6" fillId="0" borderId="4" xfId="0" applyNumberFormat="1" applyFont="1" applyBorder="1" applyAlignment="1">
      <alignment horizontal="right" vertical="center" wrapText="1"/>
    </xf>
    <xf numFmtId="4" fontId="16" fillId="2" borderId="4" xfId="0" applyNumberFormat="1" applyFont="1" applyFill="1" applyBorder="1" applyAlignment="1">
      <alignment horizontal="right"/>
    </xf>
    <xf numFmtId="4" fontId="23" fillId="0" borderId="3" xfId="0" applyNumberFormat="1" applyFont="1" applyBorder="1"/>
    <xf numFmtId="4" fontId="0" fillId="0" borderId="3" xfId="0" applyNumberFormat="1" applyBorder="1"/>
    <xf numFmtId="0" fontId="7" fillId="2" borderId="3" xfId="0" quotePrefix="1" applyFont="1" applyFill="1" applyBorder="1" applyAlignment="1">
      <alignment horizontal="left" vertical="center" wrapText="1"/>
    </xf>
    <xf numFmtId="2" fontId="22" fillId="0" borderId="3" xfId="0" applyNumberFormat="1" applyFont="1" applyBorder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G28" sqref="G2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96" t="s">
        <v>64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96" t="s">
        <v>18</v>
      </c>
      <c r="B3" s="96"/>
      <c r="C3" s="96"/>
      <c r="D3" s="96"/>
      <c r="E3" s="96"/>
      <c r="F3" s="96"/>
      <c r="G3" s="96"/>
      <c r="H3" s="96"/>
      <c r="I3" s="109"/>
      <c r="J3" s="109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96" t="s">
        <v>24</v>
      </c>
      <c r="B5" s="97"/>
      <c r="C5" s="97"/>
      <c r="D5" s="97"/>
      <c r="E5" s="97"/>
      <c r="F5" s="97"/>
      <c r="G5" s="97"/>
      <c r="H5" s="97"/>
      <c r="I5" s="97"/>
      <c r="J5" s="9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6" t="s">
        <v>31</v>
      </c>
    </row>
    <row r="7" spans="1:10" ht="25.5" x14ac:dyDescent="0.25">
      <c r="A7" s="22"/>
      <c r="B7" s="23"/>
      <c r="C7" s="23"/>
      <c r="D7" s="24"/>
      <c r="E7" s="25"/>
      <c r="F7" s="3" t="s">
        <v>65</v>
      </c>
      <c r="G7" s="3" t="s">
        <v>66</v>
      </c>
      <c r="H7" s="3" t="s">
        <v>67</v>
      </c>
      <c r="I7" s="3" t="s">
        <v>38</v>
      </c>
      <c r="J7" s="3" t="s">
        <v>68</v>
      </c>
    </row>
    <row r="8" spans="1:10" x14ac:dyDescent="0.25">
      <c r="A8" s="101" t="s">
        <v>0</v>
      </c>
      <c r="B8" s="95"/>
      <c r="C8" s="95"/>
      <c r="D8" s="95"/>
      <c r="E8" s="110"/>
      <c r="F8" s="45">
        <f>F9+F10</f>
        <v>346947.72</v>
      </c>
      <c r="G8" s="45">
        <f t="shared" ref="G8:J8" si="0">G9+G10</f>
        <v>304295</v>
      </c>
      <c r="H8" s="45">
        <f t="shared" si="0"/>
        <v>485185</v>
      </c>
      <c r="I8" s="45">
        <f t="shared" si="0"/>
        <v>485185</v>
      </c>
      <c r="J8" s="45">
        <f t="shared" si="0"/>
        <v>485185</v>
      </c>
    </row>
    <row r="9" spans="1:10" x14ac:dyDescent="0.25">
      <c r="A9" s="111" t="s">
        <v>32</v>
      </c>
      <c r="B9" s="112"/>
      <c r="C9" s="112"/>
      <c r="D9" s="112"/>
      <c r="E9" s="108"/>
      <c r="F9" s="46">
        <v>346947.72</v>
      </c>
      <c r="G9" s="46">
        <v>304295</v>
      </c>
      <c r="H9" s="46">
        <v>485185</v>
      </c>
      <c r="I9" s="46">
        <v>485185</v>
      </c>
      <c r="J9" s="46">
        <v>485185</v>
      </c>
    </row>
    <row r="10" spans="1:10" x14ac:dyDescent="0.25">
      <c r="A10" s="107" t="s">
        <v>33</v>
      </c>
      <c r="B10" s="108"/>
      <c r="C10" s="108"/>
      <c r="D10" s="108"/>
      <c r="E10" s="108"/>
      <c r="F10" s="46"/>
      <c r="G10" s="46"/>
      <c r="H10" s="46">
        <v>0</v>
      </c>
      <c r="I10" s="46">
        <v>0</v>
      </c>
      <c r="J10" s="46">
        <v>0</v>
      </c>
    </row>
    <row r="11" spans="1:10" x14ac:dyDescent="0.25">
      <c r="A11" s="27" t="s">
        <v>1</v>
      </c>
      <c r="B11" s="35"/>
      <c r="C11" s="35"/>
      <c r="D11" s="35"/>
      <c r="E11" s="35"/>
      <c r="F11" s="45">
        <f>F12+F13</f>
        <v>361533.11</v>
      </c>
      <c r="G11" s="45">
        <f t="shared" ref="G11:J11" si="1">G12+G13</f>
        <v>304295</v>
      </c>
      <c r="H11" s="45">
        <f t="shared" si="1"/>
        <v>485185</v>
      </c>
      <c r="I11" s="45">
        <f t="shared" si="1"/>
        <v>485185</v>
      </c>
      <c r="J11" s="45">
        <f t="shared" si="1"/>
        <v>485185</v>
      </c>
    </row>
    <row r="12" spans="1:10" x14ac:dyDescent="0.25">
      <c r="A12" s="113" t="s">
        <v>34</v>
      </c>
      <c r="B12" s="112"/>
      <c r="C12" s="112"/>
      <c r="D12" s="112"/>
      <c r="E12" s="112"/>
      <c r="F12" s="46">
        <v>347573.97</v>
      </c>
      <c r="G12" s="46">
        <v>303395</v>
      </c>
      <c r="H12" s="46">
        <v>484185</v>
      </c>
      <c r="I12" s="46">
        <v>483185</v>
      </c>
      <c r="J12" s="47">
        <v>483185</v>
      </c>
    </row>
    <row r="13" spans="1:10" x14ac:dyDescent="0.25">
      <c r="A13" s="107" t="s">
        <v>35</v>
      </c>
      <c r="B13" s="108"/>
      <c r="C13" s="108"/>
      <c r="D13" s="108"/>
      <c r="E13" s="108"/>
      <c r="F13" s="46">
        <v>13959.14</v>
      </c>
      <c r="G13" s="46">
        <v>900</v>
      </c>
      <c r="H13" s="46">
        <v>1000</v>
      </c>
      <c r="I13" s="46">
        <v>2000</v>
      </c>
      <c r="J13" s="47">
        <v>2000</v>
      </c>
    </row>
    <row r="14" spans="1:10" x14ac:dyDescent="0.25">
      <c r="A14" s="94" t="s">
        <v>56</v>
      </c>
      <c r="B14" s="95"/>
      <c r="C14" s="95"/>
      <c r="D14" s="95"/>
      <c r="E14" s="95"/>
      <c r="F14" s="45">
        <f>F8-F11</f>
        <v>-14585.390000000014</v>
      </c>
      <c r="G14" s="45">
        <f t="shared" ref="G14:J14" si="2">G8-G11</f>
        <v>0</v>
      </c>
      <c r="H14" s="45">
        <f t="shared" si="2"/>
        <v>0</v>
      </c>
      <c r="I14" s="45">
        <f t="shared" si="2"/>
        <v>0</v>
      </c>
      <c r="J14" s="45">
        <f t="shared" si="2"/>
        <v>0</v>
      </c>
    </row>
    <row r="15" spans="1:10" ht="18" x14ac:dyDescent="0.25">
      <c r="A15" s="4"/>
      <c r="B15" s="17"/>
      <c r="C15" s="17"/>
      <c r="D15" s="17"/>
      <c r="E15" s="17"/>
      <c r="F15" s="17"/>
      <c r="G15" s="17"/>
      <c r="H15" s="18"/>
      <c r="I15" s="18"/>
      <c r="J15" s="18"/>
    </row>
    <row r="16" spans="1:10" ht="15.75" x14ac:dyDescent="0.25">
      <c r="A16" s="96" t="s">
        <v>25</v>
      </c>
      <c r="B16" s="97"/>
      <c r="C16" s="97"/>
      <c r="D16" s="97"/>
      <c r="E16" s="97"/>
      <c r="F16" s="97"/>
      <c r="G16" s="97"/>
      <c r="H16" s="97"/>
      <c r="I16" s="97"/>
      <c r="J16" s="97"/>
    </row>
    <row r="17" spans="1:10" ht="18" x14ac:dyDescent="0.25">
      <c r="A17" s="4"/>
      <c r="B17" s="17"/>
      <c r="C17" s="17"/>
      <c r="D17" s="17"/>
      <c r="E17" s="17"/>
      <c r="F17" s="17"/>
      <c r="G17" s="17"/>
      <c r="H17" s="18"/>
      <c r="I17" s="18"/>
      <c r="J17" s="18"/>
    </row>
    <row r="18" spans="1:10" ht="25.5" x14ac:dyDescent="0.25">
      <c r="A18" s="22"/>
      <c r="B18" s="23"/>
      <c r="C18" s="23"/>
      <c r="D18" s="24"/>
      <c r="E18" s="25"/>
      <c r="F18" s="3" t="s">
        <v>65</v>
      </c>
      <c r="G18" s="3" t="s">
        <v>66</v>
      </c>
      <c r="H18" s="3" t="s">
        <v>67</v>
      </c>
      <c r="I18" s="3" t="s">
        <v>38</v>
      </c>
      <c r="J18" s="3" t="s">
        <v>68</v>
      </c>
    </row>
    <row r="19" spans="1:10" x14ac:dyDescent="0.25">
      <c r="A19" s="107" t="s">
        <v>36</v>
      </c>
      <c r="B19" s="108"/>
      <c r="C19" s="108"/>
      <c r="D19" s="108"/>
      <c r="E19" s="108"/>
      <c r="F19" s="46"/>
      <c r="G19" s="46"/>
      <c r="H19" s="46"/>
      <c r="I19" s="46"/>
      <c r="J19" s="47"/>
    </row>
    <row r="20" spans="1:10" x14ac:dyDescent="0.25">
      <c r="A20" s="107" t="s">
        <v>37</v>
      </c>
      <c r="B20" s="108"/>
      <c r="C20" s="108"/>
      <c r="D20" s="108"/>
      <c r="E20" s="108"/>
      <c r="F20" s="46"/>
      <c r="G20" s="46"/>
      <c r="H20" s="46"/>
      <c r="I20" s="46"/>
      <c r="J20" s="47"/>
    </row>
    <row r="21" spans="1:10" x14ac:dyDescent="0.25">
      <c r="A21" s="94" t="s">
        <v>2</v>
      </c>
      <c r="B21" s="95"/>
      <c r="C21" s="95"/>
      <c r="D21" s="95"/>
      <c r="E21" s="95"/>
      <c r="F21" s="45">
        <f>F19-F20</f>
        <v>0</v>
      </c>
      <c r="G21" s="45">
        <f t="shared" ref="G21:J21" si="3">G19-G20</f>
        <v>0</v>
      </c>
      <c r="H21" s="45">
        <f t="shared" si="3"/>
        <v>0</v>
      </c>
      <c r="I21" s="45">
        <f t="shared" si="3"/>
        <v>0</v>
      </c>
      <c r="J21" s="45">
        <f t="shared" si="3"/>
        <v>0</v>
      </c>
    </row>
    <row r="22" spans="1:10" x14ac:dyDescent="0.25">
      <c r="A22" s="94" t="s">
        <v>57</v>
      </c>
      <c r="B22" s="95"/>
      <c r="C22" s="95"/>
      <c r="D22" s="95"/>
      <c r="E22" s="95"/>
      <c r="F22" s="45">
        <f>F14+F21</f>
        <v>-14585.390000000014</v>
      </c>
      <c r="G22" s="45">
        <f t="shared" ref="G22:J22" si="4">G14+G21</f>
        <v>0</v>
      </c>
      <c r="H22" s="45">
        <f t="shared" si="4"/>
        <v>0</v>
      </c>
      <c r="I22" s="45">
        <f t="shared" si="4"/>
        <v>0</v>
      </c>
      <c r="J22" s="45">
        <f t="shared" si="4"/>
        <v>0</v>
      </c>
    </row>
    <row r="23" spans="1:10" ht="18" x14ac:dyDescent="0.25">
      <c r="A23" s="16"/>
      <c r="B23" s="17"/>
      <c r="C23" s="17"/>
      <c r="D23" s="17"/>
      <c r="E23" s="17"/>
      <c r="F23" s="17"/>
      <c r="G23" s="17"/>
      <c r="H23" s="18"/>
      <c r="I23" s="18"/>
      <c r="J23" s="18"/>
    </row>
    <row r="24" spans="1:10" ht="15.75" x14ac:dyDescent="0.25">
      <c r="A24" s="96" t="s">
        <v>58</v>
      </c>
      <c r="B24" s="97"/>
      <c r="C24" s="97"/>
      <c r="D24" s="97"/>
      <c r="E24" s="97"/>
      <c r="F24" s="97"/>
      <c r="G24" s="97"/>
      <c r="H24" s="97"/>
      <c r="I24" s="97"/>
      <c r="J24" s="97"/>
    </row>
    <row r="25" spans="1:10" ht="15.75" x14ac:dyDescent="0.25">
      <c r="A25" s="33"/>
      <c r="B25" s="34"/>
      <c r="C25" s="34"/>
      <c r="D25" s="34"/>
      <c r="E25" s="34"/>
      <c r="F25" s="34"/>
      <c r="G25" s="34"/>
      <c r="H25" s="34"/>
      <c r="I25" s="34"/>
      <c r="J25" s="34"/>
    </row>
    <row r="26" spans="1:10" ht="25.5" x14ac:dyDescent="0.25">
      <c r="A26" s="22"/>
      <c r="B26" s="23"/>
      <c r="C26" s="23"/>
      <c r="D26" s="24"/>
      <c r="E26" s="25"/>
      <c r="F26" s="3" t="s">
        <v>65</v>
      </c>
      <c r="G26" s="3" t="s">
        <v>66</v>
      </c>
      <c r="H26" s="3" t="s">
        <v>67</v>
      </c>
      <c r="I26" s="3" t="s">
        <v>38</v>
      </c>
      <c r="J26" s="3" t="s">
        <v>68</v>
      </c>
    </row>
    <row r="27" spans="1:10" ht="15" customHeight="1" x14ac:dyDescent="0.25">
      <c r="A27" s="98" t="s">
        <v>59</v>
      </c>
      <c r="B27" s="99"/>
      <c r="C27" s="99"/>
      <c r="D27" s="99"/>
      <c r="E27" s="100"/>
      <c r="F27" s="48">
        <v>14720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25">
      <c r="A28" s="94" t="s">
        <v>60</v>
      </c>
      <c r="B28" s="95"/>
      <c r="C28" s="95"/>
      <c r="D28" s="95"/>
      <c r="E28" s="95"/>
      <c r="F28" s="50">
        <f>F22+F27</f>
        <v>134.60999999998603</v>
      </c>
      <c r="G28" s="50">
        <f t="shared" ref="G28:J28" si="5">G22+G27</f>
        <v>0</v>
      </c>
      <c r="H28" s="50">
        <f t="shared" si="5"/>
        <v>0</v>
      </c>
      <c r="I28" s="50">
        <f t="shared" si="5"/>
        <v>0</v>
      </c>
      <c r="J28" s="51">
        <f t="shared" si="5"/>
        <v>0</v>
      </c>
    </row>
    <row r="29" spans="1:10" ht="45" customHeight="1" x14ac:dyDescent="0.25">
      <c r="A29" s="101" t="s">
        <v>61</v>
      </c>
      <c r="B29" s="102"/>
      <c r="C29" s="102"/>
      <c r="D29" s="102"/>
      <c r="E29" s="103"/>
      <c r="F29" s="50">
        <f>F14+F21+F27-F28</f>
        <v>0</v>
      </c>
      <c r="G29" s="50">
        <f t="shared" ref="G29:J29" si="6">G14+G21+G27-G28</f>
        <v>0</v>
      </c>
      <c r="H29" s="50">
        <f t="shared" si="6"/>
        <v>0</v>
      </c>
      <c r="I29" s="50">
        <f t="shared" si="6"/>
        <v>0</v>
      </c>
      <c r="J29" s="51">
        <f t="shared" si="6"/>
        <v>0</v>
      </c>
    </row>
    <row r="30" spans="1:10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</row>
    <row r="31" spans="1:10" ht="15.75" x14ac:dyDescent="0.25">
      <c r="A31" s="104" t="s">
        <v>55</v>
      </c>
      <c r="B31" s="104"/>
      <c r="C31" s="104"/>
      <c r="D31" s="104"/>
      <c r="E31" s="104"/>
      <c r="F31" s="104"/>
      <c r="G31" s="104"/>
      <c r="H31" s="104"/>
      <c r="I31" s="104"/>
      <c r="J31" s="104"/>
    </row>
    <row r="32" spans="1:10" ht="18" x14ac:dyDescent="0.25">
      <c r="A32" s="38"/>
      <c r="B32" s="39"/>
      <c r="C32" s="39"/>
      <c r="D32" s="39"/>
      <c r="E32" s="39"/>
      <c r="F32" s="39"/>
      <c r="G32" s="39"/>
      <c r="H32" s="40"/>
      <c r="I32" s="40"/>
      <c r="J32" s="40"/>
    </row>
    <row r="33" spans="1:10" ht="25.5" x14ac:dyDescent="0.25">
      <c r="A33" s="41"/>
      <c r="B33" s="42"/>
      <c r="C33" s="42"/>
      <c r="D33" s="43"/>
      <c r="E33" s="44"/>
      <c r="F33" s="3" t="s">
        <v>65</v>
      </c>
      <c r="G33" s="3" t="s">
        <v>66</v>
      </c>
      <c r="H33" s="3" t="s">
        <v>67</v>
      </c>
      <c r="I33" s="3" t="s">
        <v>38</v>
      </c>
      <c r="J33" s="3" t="s">
        <v>68</v>
      </c>
    </row>
    <row r="34" spans="1:10" x14ac:dyDescent="0.25">
      <c r="A34" s="98" t="s">
        <v>59</v>
      </c>
      <c r="B34" s="99"/>
      <c r="C34" s="99"/>
      <c r="D34" s="99"/>
      <c r="E34" s="100"/>
      <c r="F34" s="48">
        <v>0</v>
      </c>
      <c r="G34" s="48">
        <f>F37</f>
        <v>134.61000000000001</v>
      </c>
      <c r="H34" s="48">
        <f>G37</f>
        <v>134.61000000000001</v>
      </c>
      <c r="I34" s="48">
        <f>H37</f>
        <v>134.61000000000001</v>
      </c>
      <c r="J34" s="49">
        <f>I37</f>
        <v>134.61000000000001</v>
      </c>
    </row>
    <row r="35" spans="1:10" ht="28.5" customHeight="1" x14ac:dyDescent="0.25">
      <c r="A35" s="98" t="s">
        <v>62</v>
      </c>
      <c r="B35" s="99"/>
      <c r="C35" s="99"/>
      <c r="D35" s="99"/>
      <c r="E35" s="100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25">
      <c r="A36" s="98" t="s">
        <v>63</v>
      </c>
      <c r="B36" s="105"/>
      <c r="C36" s="105"/>
      <c r="D36" s="105"/>
      <c r="E36" s="106"/>
      <c r="F36" s="48">
        <v>134.61000000000001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25">
      <c r="A37" s="94" t="s">
        <v>60</v>
      </c>
      <c r="B37" s="95"/>
      <c r="C37" s="95"/>
      <c r="D37" s="95"/>
      <c r="E37" s="95"/>
      <c r="F37" s="52">
        <f>F34-F35+F36</f>
        <v>134.61000000000001</v>
      </c>
      <c r="G37" s="52">
        <f t="shared" ref="G37:J37" si="7">G34-G35+G36</f>
        <v>134.61000000000001</v>
      </c>
      <c r="H37" s="52">
        <f t="shared" si="7"/>
        <v>134.61000000000001</v>
      </c>
      <c r="I37" s="52">
        <f t="shared" si="7"/>
        <v>134.61000000000001</v>
      </c>
      <c r="J37" s="53">
        <f t="shared" si="7"/>
        <v>134.61000000000001</v>
      </c>
    </row>
    <row r="38" spans="1:10" ht="17.25" customHeight="1" x14ac:dyDescent="0.25"/>
    <row r="39" spans="1:10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workbookViewId="0">
      <selection activeCell="L27" sqref="L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96" t="s">
        <v>64</v>
      </c>
      <c r="B1" s="96"/>
      <c r="C1" s="96"/>
      <c r="D1" s="96"/>
      <c r="E1" s="96"/>
      <c r="F1" s="96"/>
      <c r="G1" s="96"/>
      <c r="H1" s="9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96" t="s">
        <v>18</v>
      </c>
      <c r="B3" s="96"/>
      <c r="C3" s="96"/>
      <c r="D3" s="96"/>
      <c r="E3" s="96"/>
      <c r="F3" s="96"/>
      <c r="G3" s="96"/>
      <c r="H3" s="9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96" t="s">
        <v>4</v>
      </c>
      <c r="B5" s="96"/>
      <c r="C5" s="96"/>
      <c r="D5" s="96"/>
      <c r="E5" s="96"/>
      <c r="F5" s="96"/>
      <c r="G5" s="96"/>
      <c r="H5" s="9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96" t="s">
        <v>39</v>
      </c>
      <c r="B7" s="96"/>
      <c r="C7" s="96"/>
      <c r="D7" s="96"/>
      <c r="E7" s="96"/>
      <c r="F7" s="96"/>
      <c r="G7" s="96"/>
      <c r="H7" s="96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5" t="s">
        <v>5</v>
      </c>
      <c r="B9" s="14" t="s">
        <v>6</v>
      </c>
      <c r="C9" s="14" t="s">
        <v>3</v>
      </c>
      <c r="D9" s="14" t="s">
        <v>65</v>
      </c>
      <c r="E9" s="15" t="s">
        <v>66</v>
      </c>
      <c r="F9" s="15" t="s">
        <v>69</v>
      </c>
      <c r="G9" s="15" t="s">
        <v>30</v>
      </c>
      <c r="H9" s="15" t="s">
        <v>70</v>
      </c>
    </row>
    <row r="10" spans="1:8" x14ac:dyDescent="0.25">
      <c r="A10" s="29"/>
      <c r="B10" s="30"/>
      <c r="C10" s="28" t="s">
        <v>0</v>
      </c>
      <c r="D10" s="86">
        <f>D11</f>
        <v>346947.72000000003</v>
      </c>
      <c r="E10" s="64">
        <f>E11</f>
        <v>304295</v>
      </c>
      <c r="F10" s="64">
        <f>F11</f>
        <v>485185</v>
      </c>
      <c r="G10" s="64">
        <f>G11</f>
        <v>485185</v>
      </c>
      <c r="H10" s="64">
        <f>H11</f>
        <v>485185</v>
      </c>
    </row>
    <row r="11" spans="1:8" ht="15.75" customHeight="1" x14ac:dyDescent="0.25">
      <c r="A11" s="8">
        <v>6</v>
      </c>
      <c r="B11" s="8"/>
      <c r="C11" s="8" t="s">
        <v>7</v>
      </c>
      <c r="D11" s="59">
        <f>SUM(D12:D16)</f>
        <v>346947.72000000003</v>
      </c>
      <c r="E11" s="60">
        <f>SUM(E12:E16)</f>
        <v>304295</v>
      </c>
      <c r="F11" s="60">
        <f>SUM(F12:F16)</f>
        <v>485185</v>
      </c>
      <c r="G11" s="60">
        <f>SUM(G12:G16)</f>
        <v>485185</v>
      </c>
      <c r="H11" s="60">
        <f>SUM(H12:H16)</f>
        <v>485185</v>
      </c>
    </row>
    <row r="12" spans="1:8" ht="38.25" x14ac:dyDescent="0.25">
      <c r="A12" s="8"/>
      <c r="B12" s="12">
        <v>63</v>
      </c>
      <c r="C12" s="12" t="s">
        <v>26</v>
      </c>
      <c r="D12" s="56">
        <v>0</v>
      </c>
      <c r="E12" s="57">
        <v>0</v>
      </c>
      <c r="F12" s="57">
        <v>0</v>
      </c>
      <c r="G12" s="57">
        <v>0</v>
      </c>
      <c r="H12" s="57">
        <v>0</v>
      </c>
    </row>
    <row r="13" spans="1:8" x14ac:dyDescent="0.25">
      <c r="A13" s="8"/>
      <c r="B13" s="12">
        <v>64</v>
      </c>
      <c r="C13" s="12" t="s">
        <v>71</v>
      </c>
      <c r="D13" s="56">
        <v>0.35</v>
      </c>
      <c r="E13" s="57">
        <v>0</v>
      </c>
      <c r="F13" s="57">
        <v>0</v>
      </c>
      <c r="G13" s="57">
        <v>0</v>
      </c>
      <c r="H13" s="57">
        <v>0</v>
      </c>
    </row>
    <row r="14" spans="1:8" ht="51" x14ac:dyDescent="0.25">
      <c r="A14" s="9"/>
      <c r="B14" s="21">
        <v>65</v>
      </c>
      <c r="C14" s="13" t="s">
        <v>72</v>
      </c>
      <c r="D14" s="56">
        <v>29774.3</v>
      </c>
      <c r="E14" s="57">
        <v>4000</v>
      </c>
      <c r="F14" s="57">
        <v>4000</v>
      </c>
      <c r="G14" s="57">
        <v>4000</v>
      </c>
      <c r="H14" s="57">
        <v>4000</v>
      </c>
    </row>
    <row r="15" spans="1:8" ht="38.25" x14ac:dyDescent="0.25">
      <c r="A15" s="9"/>
      <c r="B15" s="21">
        <v>66</v>
      </c>
      <c r="C15" s="13" t="s">
        <v>73</v>
      </c>
      <c r="D15" s="56">
        <v>636</v>
      </c>
      <c r="E15" s="57">
        <v>1000</v>
      </c>
      <c r="F15" s="57">
        <v>2000</v>
      </c>
      <c r="G15" s="57">
        <v>2000</v>
      </c>
      <c r="H15" s="57">
        <v>2000</v>
      </c>
    </row>
    <row r="16" spans="1:8" ht="38.25" x14ac:dyDescent="0.25">
      <c r="A16" s="9"/>
      <c r="B16" s="9">
        <v>67</v>
      </c>
      <c r="C16" s="12" t="s">
        <v>27</v>
      </c>
      <c r="D16" s="56">
        <v>316537.07</v>
      </c>
      <c r="E16" s="57">
        <v>299295</v>
      </c>
      <c r="F16" s="57">
        <v>479185</v>
      </c>
      <c r="G16" s="57">
        <v>479185</v>
      </c>
      <c r="H16" s="57">
        <v>479185</v>
      </c>
    </row>
    <row r="19" spans="1:8" ht="15.75" x14ac:dyDescent="0.25">
      <c r="A19" s="96" t="s">
        <v>40</v>
      </c>
      <c r="B19" s="114"/>
      <c r="C19" s="114"/>
      <c r="D19" s="114"/>
      <c r="E19" s="114"/>
      <c r="F19" s="114"/>
      <c r="G19" s="114"/>
      <c r="H19" s="114"/>
    </row>
    <row r="20" spans="1:8" ht="18" x14ac:dyDescent="0.25">
      <c r="A20" s="4"/>
      <c r="B20" s="4"/>
      <c r="C20" s="4"/>
      <c r="D20" s="4"/>
      <c r="E20" s="4"/>
      <c r="F20" s="4"/>
      <c r="G20" s="5"/>
      <c r="H20" s="5"/>
    </row>
    <row r="21" spans="1:8" ht="25.5" x14ac:dyDescent="0.25">
      <c r="A21" s="15" t="s">
        <v>5</v>
      </c>
      <c r="B21" s="14" t="s">
        <v>6</v>
      </c>
      <c r="C21" s="14" t="s">
        <v>8</v>
      </c>
      <c r="D21" s="14" t="s">
        <v>65</v>
      </c>
      <c r="E21" s="15" t="s">
        <v>66</v>
      </c>
      <c r="F21" s="15" t="s">
        <v>69</v>
      </c>
      <c r="G21" s="15" t="s">
        <v>30</v>
      </c>
      <c r="H21" s="15" t="s">
        <v>70</v>
      </c>
    </row>
    <row r="22" spans="1:8" x14ac:dyDescent="0.25">
      <c r="A22" s="29"/>
      <c r="B22" s="30"/>
      <c r="C22" s="28" t="s">
        <v>1</v>
      </c>
      <c r="D22" s="86">
        <f>D23+D28</f>
        <v>361533.11000000004</v>
      </c>
      <c r="E22" s="64">
        <f>E23+E28</f>
        <v>304295</v>
      </c>
      <c r="F22" s="64">
        <f>F23+F28</f>
        <v>485185</v>
      </c>
      <c r="G22" s="64">
        <f>G23+G28</f>
        <v>485185</v>
      </c>
      <c r="H22" s="64">
        <f>H23+H28</f>
        <v>485185</v>
      </c>
    </row>
    <row r="23" spans="1:8" ht="15.75" customHeight="1" x14ac:dyDescent="0.25">
      <c r="A23" s="8">
        <v>3</v>
      </c>
      <c r="B23" s="8"/>
      <c r="C23" s="8" t="s">
        <v>9</v>
      </c>
      <c r="D23" s="59">
        <f>SUM(D24:D26)</f>
        <v>347573.97000000003</v>
      </c>
      <c r="E23" s="60">
        <f>SUM(E24:E26)</f>
        <v>303395</v>
      </c>
      <c r="F23" s="60">
        <f>SUM(F24:F27)</f>
        <v>484185</v>
      </c>
      <c r="G23" s="60">
        <f>SUM(G24:G27)</f>
        <v>483185</v>
      </c>
      <c r="H23" s="60">
        <f>SUM(H24:H27)</f>
        <v>483185</v>
      </c>
    </row>
    <row r="24" spans="1:8" ht="15.75" customHeight="1" x14ac:dyDescent="0.25">
      <c r="A24" s="8"/>
      <c r="B24" s="12">
        <v>31</v>
      </c>
      <c r="C24" s="12" t="s">
        <v>10</v>
      </c>
      <c r="D24" s="56">
        <v>291956.93</v>
      </c>
      <c r="E24" s="57">
        <v>274201</v>
      </c>
      <c r="F24" s="57">
        <v>433270</v>
      </c>
      <c r="G24" s="57">
        <v>435270</v>
      </c>
      <c r="H24" s="57">
        <v>435270</v>
      </c>
    </row>
    <row r="25" spans="1:8" x14ac:dyDescent="0.25">
      <c r="A25" s="9"/>
      <c r="B25" s="9">
        <v>32</v>
      </c>
      <c r="C25" s="9" t="s">
        <v>21</v>
      </c>
      <c r="D25" s="56">
        <v>55275.33</v>
      </c>
      <c r="E25" s="57">
        <v>28944</v>
      </c>
      <c r="F25" s="57">
        <v>48565</v>
      </c>
      <c r="G25" s="57">
        <v>47565</v>
      </c>
      <c r="H25" s="57">
        <v>47565</v>
      </c>
    </row>
    <row r="26" spans="1:8" x14ac:dyDescent="0.25">
      <c r="A26" s="9"/>
      <c r="B26" s="9">
        <v>34</v>
      </c>
      <c r="C26" s="9" t="s">
        <v>74</v>
      </c>
      <c r="D26" s="56">
        <v>341.71</v>
      </c>
      <c r="E26" s="57">
        <v>250</v>
      </c>
      <c r="F26" s="57">
        <v>350</v>
      </c>
      <c r="G26" s="57">
        <v>350</v>
      </c>
      <c r="H26" s="57">
        <v>350</v>
      </c>
    </row>
    <row r="27" spans="1:8" ht="38.25" x14ac:dyDescent="0.25">
      <c r="A27" s="9"/>
      <c r="B27" s="9">
        <v>37</v>
      </c>
      <c r="C27" s="90" t="s">
        <v>103</v>
      </c>
      <c r="D27" s="56">
        <v>0</v>
      </c>
      <c r="E27" s="57">
        <v>0</v>
      </c>
      <c r="F27" s="57">
        <v>2000</v>
      </c>
      <c r="G27" s="57">
        <v>0</v>
      </c>
      <c r="H27" s="57">
        <v>0</v>
      </c>
    </row>
    <row r="28" spans="1:8" ht="25.5" x14ac:dyDescent="0.25">
      <c r="A28" s="11">
        <v>4</v>
      </c>
      <c r="B28" s="11"/>
      <c r="C28" s="19" t="s">
        <v>11</v>
      </c>
      <c r="D28" s="59">
        <f>SUM(D29:D30)</f>
        <v>13959.140000000001</v>
      </c>
      <c r="E28" s="60">
        <f>SUM(E29:E30)</f>
        <v>900</v>
      </c>
      <c r="F28" s="60">
        <f>SUM(F29:F30)</f>
        <v>1000</v>
      </c>
      <c r="G28" s="60">
        <f>SUM(G29:G30)</f>
        <v>2000</v>
      </c>
      <c r="H28" s="60">
        <f>SUM(H29:H30)</f>
        <v>2000</v>
      </c>
    </row>
    <row r="29" spans="1:8" ht="38.25" x14ac:dyDescent="0.25">
      <c r="A29" s="12"/>
      <c r="B29" s="12">
        <v>41</v>
      </c>
      <c r="C29" s="20" t="s">
        <v>12</v>
      </c>
      <c r="D29" s="56">
        <v>12800.45</v>
      </c>
      <c r="E29" s="57">
        <v>0</v>
      </c>
      <c r="F29" s="57">
        <v>0</v>
      </c>
      <c r="G29" s="57">
        <v>0</v>
      </c>
      <c r="H29" s="58">
        <v>0</v>
      </c>
    </row>
    <row r="30" spans="1:8" ht="39" x14ac:dyDescent="0.25">
      <c r="A30" s="61"/>
      <c r="B30" s="12">
        <v>42</v>
      </c>
      <c r="C30" s="62" t="s">
        <v>28</v>
      </c>
      <c r="D30" s="56">
        <v>1158.69</v>
      </c>
      <c r="E30" s="91">
        <v>900</v>
      </c>
      <c r="F30" s="63">
        <v>1000</v>
      </c>
      <c r="G30" s="63">
        <v>2000</v>
      </c>
      <c r="H30" s="63">
        <v>2000</v>
      </c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workbookViewId="0">
      <selection activeCell="I33" sqref="I33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96" t="s">
        <v>64</v>
      </c>
      <c r="B1" s="96"/>
      <c r="C1" s="96"/>
      <c r="D1" s="96"/>
      <c r="E1" s="96"/>
      <c r="F1" s="9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96" t="s">
        <v>18</v>
      </c>
      <c r="B3" s="96"/>
      <c r="C3" s="96"/>
      <c r="D3" s="96"/>
      <c r="E3" s="96"/>
      <c r="F3" s="96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96" t="s">
        <v>4</v>
      </c>
      <c r="B5" s="96"/>
      <c r="C5" s="96"/>
      <c r="D5" s="96"/>
      <c r="E5" s="96"/>
      <c r="F5" s="96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96" t="s">
        <v>41</v>
      </c>
      <c r="B7" s="96"/>
      <c r="C7" s="96"/>
      <c r="D7" s="96"/>
      <c r="E7" s="96"/>
      <c r="F7" s="9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5" t="s">
        <v>42</v>
      </c>
      <c r="B9" s="14" t="s">
        <v>65</v>
      </c>
      <c r="C9" s="15" t="s">
        <v>66</v>
      </c>
      <c r="D9" s="15" t="s">
        <v>69</v>
      </c>
      <c r="E9" s="15" t="s">
        <v>30</v>
      </c>
      <c r="F9" s="15" t="s">
        <v>70</v>
      </c>
    </row>
    <row r="10" spans="1:6" x14ac:dyDescent="0.25">
      <c r="A10" s="31" t="s">
        <v>0</v>
      </c>
      <c r="B10" s="86">
        <f>B11+B14+B16</f>
        <v>346947.72</v>
      </c>
      <c r="C10" s="64">
        <f>C11+C14+C16+C20</f>
        <v>304295</v>
      </c>
      <c r="D10" s="64">
        <f>D11+D14+D16+D20</f>
        <v>485185</v>
      </c>
      <c r="E10" s="64">
        <f>E11+E14+E16+E20</f>
        <v>485185</v>
      </c>
      <c r="F10" s="64">
        <f>F11+F14+F16+F20</f>
        <v>485185</v>
      </c>
    </row>
    <row r="11" spans="1:6" x14ac:dyDescent="0.25">
      <c r="A11" s="19" t="s">
        <v>45</v>
      </c>
      <c r="B11" s="64">
        <f>SUM(B12:B13)</f>
        <v>168742.87</v>
      </c>
      <c r="C11" s="64">
        <f>SUM(C12:C13)</f>
        <v>151500</v>
      </c>
      <c r="D11" s="64">
        <f>SUM(D12:D13)</f>
        <v>324000</v>
      </c>
      <c r="E11" s="64">
        <f>SUM(E12:E13)</f>
        <v>324000</v>
      </c>
      <c r="F11" s="64">
        <f>SUM(F12:F13)</f>
        <v>324000</v>
      </c>
    </row>
    <row r="12" spans="1:6" x14ac:dyDescent="0.25">
      <c r="A12" s="10" t="s">
        <v>46</v>
      </c>
      <c r="B12" s="57">
        <v>168742.52</v>
      </c>
      <c r="C12" s="57">
        <v>151500</v>
      </c>
      <c r="D12" s="57">
        <v>324000</v>
      </c>
      <c r="E12" s="57">
        <v>324000</v>
      </c>
      <c r="F12" s="57">
        <v>324000</v>
      </c>
    </row>
    <row r="13" spans="1:6" x14ac:dyDescent="0.25">
      <c r="A13" s="10" t="s">
        <v>75</v>
      </c>
      <c r="B13" s="57">
        <v>0.35</v>
      </c>
      <c r="C13" s="57">
        <v>0</v>
      </c>
      <c r="D13" s="57">
        <v>0</v>
      </c>
      <c r="E13" s="57">
        <v>0</v>
      </c>
      <c r="F13" s="57">
        <v>0</v>
      </c>
    </row>
    <row r="14" spans="1:6" s="65" customFormat="1" x14ac:dyDescent="0.25">
      <c r="A14" s="21" t="s">
        <v>47</v>
      </c>
      <c r="B14" s="59">
        <f>B15</f>
        <v>636</v>
      </c>
      <c r="C14" s="60">
        <f>SUM(C15)</f>
        <v>1000</v>
      </c>
      <c r="D14" s="60">
        <f>D15</f>
        <v>2000</v>
      </c>
      <c r="E14" s="60">
        <f>E15</f>
        <v>2000</v>
      </c>
      <c r="F14" s="60">
        <f>F15</f>
        <v>2000</v>
      </c>
    </row>
    <row r="15" spans="1:6" x14ac:dyDescent="0.25">
      <c r="A15" s="10" t="s">
        <v>76</v>
      </c>
      <c r="B15" s="56">
        <v>636</v>
      </c>
      <c r="C15" s="57">
        <v>1000</v>
      </c>
      <c r="D15" s="57">
        <v>2000</v>
      </c>
      <c r="E15" s="57">
        <v>2000</v>
      </c>
      <c r="F15" s="57">
        <v>2000</v>
      </c>
    </row>
    <row r="16" spans="1:6" s="65" customFormat="1" x14ac:dyDescent="0.25">
      <c r="A16" s="31" t="s">
        <v>43</v>
      </c>
      <c r="B16" s="59">
        <f>SUM(B17:B19)</f>
        <v>177568.84999999998</v>
      </c>
      <c r="C16" s="60">
        <f>SUM(C17:C19)</f>
        <v>151795</v>
      </c>
      <c r="D16" s="60">
        <f>SUM(D17:D19)</f>
        <v>159185</v>
      </c>
      <c r="E16" s="60">
        <f>SUM(E17:E19)</f>
        <v>159185</v>
      </c>
      <c r="F16" s="66">
        <f>SUM(F17:F19)</f>
        <v>159185</v>
      </c>
    </row>
    <row r="17" spans="1:6" x14ac:dyDescent="0.25">
      <c r="A17" s="10" t="s">
        <v>44</v>
      </c>
      <c r="B17" s="56">
        <v>147794.54999999999</v>
      </c>
      <c r="C17" s="57">
        <v>147795</v>
      </c>
      <c r="D17" s="57">
        <v>155185</v>
      </c>
      <c r="E17" s="57">
        <v>155185</v>
      </c>
      <c r="F17" s="58">
        <v>155185</v>
      </c>
    </row>
    <row r="18" spans="1:6" ht="25.5" x14ac:dyDescent="0.25">
      <c r="A18" s="13" t="s">
        <v>77</v>
      </c>
      <c r="B18" s="56">
        <v>0</v>
      </c>
      <c r="C18" s="57">
        <v>0</v>
      </c>
      <c r="D18" s="57">
        <v>0</v>
      </c>
      <c r="E18" s="57">
        <v>0</v>
      </c>
      <c r="F18" s="58">
        <v>0</v>
      </c>
    </row>
    <row r="19" spans="1:6" ht="25.5" x14ac:dyDescent="0.25">
      <c r="A19" s="13" t="s">
        <v>78</v>
      </c>
      <c r="B19" s="56">
        <v>29774.3</v>
      </c>
      <c r="C19" s="57">
        <v>4000</v>
      </c>
      <c r="D19" s="57">
        <v>4000</v>
      </c>
      <c r="E19" s="57">
        <v>4000</v>
      </c>
      <c r="F19" s="58">
        <v>4000</v>
      </c>
    </row>
    <row r="20" spans="1:6" s="65" customFormat="1" x14ac:dyDescent="0.25">
      <c r="A20" s="31" t="s">
        <v>79</v>
      </c>
      <c r="B20" s="59">
        <v>0</v>
      </c>
      <c r="C20" s="60">
        <v>0</v>
      </c>
      <c r="D20" s="60">
        <v>0</v>
      </c>
      <c r="E20" s="60">
        <v>0</v>
      </c>
      <c r="F20" s="66">
        <v>0</v>
      </c>
    </row>
    <row r="21" spans="1:6" x14ac:dyDescent="0.25">
      <c r="A21" s="13" t="s">
        <v>80</v>
      </c>
      <c r="B21" s="57">
        <v>0</v>
      </c>
      <c r="C21" s="63">
        <v>0</v>
      </c>
      <c r="D21" s="63">
        <v>0</v>
      </c>
      <c r="E21" s="63">
        <v>0</v>
      </c>
      <c r="F21" s="63">
        <v>0</v>
      </c>
    </row>
    <row r="22" spans="1:6" x14ac:dyDescent="0.25">
      <c r="A22" s="67"/>
      <c r="B22" s="68"/>
      <c r="C22" s="69"/>
      <c r="D22" s="70"/>
      <c r="E22" s="70"/>
      <c r="F22" s="70"/>
    </row>
    <row r="23" spans="1:6" x14ac:dyDescent="0.25">
      <c r="A23" s="67"/>
      <c r="B23" s="68"/>
      <c r="C23" s="69"/>
      <c r="D23" s="70"/>
      <c r="E23" s="70"/>
      <c r="F23" s="70"/>
    </row>
    <row r="24" spans="1:6" ht="25.5" x14ac:dyDescent="0.25">
      <c r="A24" s="15" t="s">
        <v>42</v>
      </c>
      <c r="B24" s="15" t="s">
        <v>65</v>
      </c>
      <c r="C24" s="15" t="s">
        <v>66</v>
      </c>
      <c r="D24" s="15" t="s">
        <v>69</v>
      </c>
      <c r="E24" s="15" t="s">
        <v>30</v>
      </c>
      <c r="F24" s="15" t="s">
        <v>70</v>
      </c>
    </row>
    <row r="25" spans="1:6" x14ac:dyDescent="0.25">
      <c r="A25" s="31" t="s">
        <v>1</v>
      </c>
      <c r="B25" s="86">
        <f>B26+B29+B31+B35</f>
        <v>361533.11</v>
      </c>
      <c r="C25" s="64">
        <f>C26+C29+C31+C35</f>
        <v>304295</v>
      </c>
      <c r="D25" s="64">
        <f>D26+D29+D31+D35</f>
        <v>485185</v>
      </c>
      <c r="E25" s="64">
        <f>E26+E29+E31+E35</f>
        <v>485185</v>
      </c>
      <c r="F25" s="64">
        <f>F26+F29+F31+F35</f>
        <v>485185</v>
      </c>
    </row>
    <row r="26" spans="1:6" ht="15.75" customHeight="1" x14ac:dyDescent="0.25">
      <c r="A26" s="19" t="s">
        <v>45</v>
      </c>
      <c r="B26" s="64">
        <f>SUM(B27:B28)</f>
        <v>169986.06</v>
      </c>
      <c r="C26" s="64">
        <f>SUM(C27:C28)</f>
        <v>151500</v>
      </c>
      <c r="D26" s="64">
        <f>SUM(D27:D28)</f>
        <v>324000</v>
      </c>
      <c r="E26" s="64">
        <f>SUM(E27:E28)</f>
        <v>324000</v>
      </c>
      <c r="F26" s="64">
        <f>SUM(F27:F28)</f>
        <v>324000</v>
      </c>
    </row>
    <row r="27" spans="1:6" x14ac:dyDescent="0.25">
      <c r="A27" s="10" t="s">
        <v>46</v>
      </c>
      <c r="B27" s="71">
        <v>169986.06</v>
      </c>
      <c r="C27" s="71">
        <v>151500</v>
      </c>
      <c r="D27" s="71">
        <v>324000</v>
      </c>
      <c r="E27" s="71">
        <v>324000</v>
      </c>
      <c r="F27" s="71">
        <v>324000</v>
      </c>
    </row>
    <row r="28" spans="1:6" x14ac:dyDescent="0.25">
      <c r="A28" s="10" t="s">
        <v>81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</row>
    <row r="29" spans="1:6" s="65" customFormat="1" ht="15.75" customHeight="1" x14ac:dyDescent="0.25">
      <c r="A29" s="21" t="s">
        <v>47</v>
      </c>
      <c r="B29" s="60">
        <f>B30</f>
        <v>13453.2</v>
      </c>
      <c r="C29" s="60">
        <f>C30</f>
        <v>1000</v>
      </c>
      <c r="D29" s="60">
        <f>D30</f>
        <v>2000</v>
      </c>
      <c r="E29" s="60">
        <f>E30</f>
        <v>2000</v>
      </c>
      <c r="F29" s="60">
        <f>F30</f>
        <v>2000</v>
      </c>
    </row>
    <row r="30" spans="1:6" x14ac:dyDescent="0.25">
      <c r="A30" s="10" t="s">
        <v>48</v>
      </c>
      <c r="B30" s="57">
        <v>13453.2</v>
      </c>
      <c r="C30" s="57">
        <v>1000</v>
      </c>
      <c r="D30" s="57">
        <v>2000</v>
      </c>
      <c r="E30" s="57">
        <v>2000</v>
      </c>
      <c r="F30" s="57">
        <v>2000</v>
      </c>
    </row>
    <row r="31" spans="1:6" s="65" customFormat="1" x14ac:dyDescent="0.25">
      <c r="A31" s="31" t="s">
        <v>43</v>
      </c>
      <c r="B31" s="60">
        <f>SUM(B32:B34)</f>
        <v>178093.84999999998</v>
      </c>
      <c r="C31" s="60">
        <f>SUM(C32:C34)</f>
        <v>151795</v>
      </c>
      <c r="D31" s="60">
        <f>SUM(D32:D34)</f>
        <v>159185</v>
      </c>
      <c r="E31" s="60">
        <f>SUM(E32:E34)</f>
        <v>159185</v>
      </c>
      <c r="F31" s="60">
        <f>SUM(F32:F34)</f>
        <v>159185</v>
      </c>
    </row>
    <row r="32" spans="1:6" x14ac:dyDescent="0.25">
      <c r="A32" s="10" t="s">
        <v>44</v>
      </c>
      <c r="B32" s="57">
        <v>147794.54999999999</v>
      </c>
      <c r="C32" s="57">
        <v>147795</v>
      </c>
      <c r="D32" s="57">
        <v>155185</v>
      </c>
      <c r="E32" s="57">
        <v>155185</v>
      </c>
      <c r="F32" s="57">
        <v>155185</v>
      </c>
    </row>
    <row r="33" spans="1:6" ht="25.5" x14ac:dyDescent="0.25">
      <c r="A33" s="13" t="s">
        <v>77</v>
      </c>
      <c r="B33" s="57">
        <v>0</v>
      </c>
      <c r="C33" s="57">
        <v>0</v>
      </c>
      <c r="D33" s="57">
        <v>0</v>
      </c>
      <c r="E33" s="57">
        <v>0</v>
      </c>
      <c r="F33" s="57">
        <v>0</v>
      </c>
    </row>
    <row r="34" spans="1:6" ht="25.5" x14ac:dyDescent="0.25">
      <c r="A34" s="13" t="s">
        <v>78</v>
      </c>
      <c r="B34" s="57">
        <v>30299.3</v>
      </c>
      <c r="C34" s="57">
        <v>4000</v>
      </c>
      <c r="D34" s="57">
        <v>4000</v>
      </c>
      <c r="E34" s="57">
        <v>4000</v>
      </c>
      <c r="F34" s="57">
        <v>4000</v>
      </c>
    </row>
    <row r="35" spans="1:6" s="65" customFormat="1" x14ac:dyDescent="0.25">
      <c r="A35" s="31" t="s">
        <v>79</v>
      </c>
      <c r="B35" s="60">
        <f>B36</f>
        <v>0</v>
      </c>
      <c r="C35" s="60">
        <f>SUM(C36)</f>
        <v>0</v>
      </c>
      <c r="D35" s="60">
        <f>D36</f>
        <v>0</v>
      </c>
      <c r="E35" s="60">
        <f>E36</f>
        <v>0</v>
      </c>
      <c r="F35" s="60">
        <f>F36</f>
        <v>0</v>
      </c>
    </row>
    <row r="36" spans="1:6" x14ac:dyDescent="0.25">
      <c r="A36" s="13" t="s">
        <v>80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D10" sqref="D10:F1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96" t="s">
        <v>64</v>
      </c>
      <c r="B1" s="96"/>
      <c r="C1" s="96"/>
      <c r="D1" s="96"/>
      <c r="E1" s="96"/>
      <c r="F1" s="9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96" t="s">
        <v>18</v>
      </c>
      <c r="B3" s="96"/>
      <c r="C3" s="96"/>
      <c r="D3" s="96"/>
      <c r="E3" s="109"/>
      <c r="F3" s="10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6" t="s">
        <v>4</v>
      </c>
      <c r="B5" s="97"/>
      <c r="C5" s="97"/>
      <c r="D5" s="97"/>
      <c r="E5" s="97"/>
      <c r="F5" s="9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96" t="s">
        <v>13</v>
      </c>
      <c r="B7" s="114"/>
      <c r="C7" s="114"/>
      <c r="D7" s="114"/>
      <c r="E7" s="114"/>
      <c r="F7" s="114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5" t="s">
        <v>42</v>
      </c>
      <c r="B9" s="14" t="s">
        <v>65</v>
      </c>
      <c r="C9" s="15" t="s">
        <v>66</v>
      </c>
      <c r="D9" s="15" t="s">
        <v>69</v>
      </c>
      <c r="E9" s="15" t="s">
        <v>30</v>
      </c>
      <c r="F9" s="15" t="s">
        <v>70</v>
      </c>
    </row>
    <row r="10" spans="1:6" ht="15.75" customHeight="1" x14ac:dyDescent="0.25">
      <c r="A10" s="8" t="s">
        <v>14</v>
      </c>
      <c r="B10" s="59">
        <v>361533.11</v>
      </c>
      <c r="C10" s="60">
        <v>304295</v>
      </c>
      <c r="D10" s="60">
        <v>485185</v>
      </c>
      <c r="E10" s="60">
        <v>485185</v>
      </c>
      <c r="F10" s="60">
        <v>485185</v>
      </c>
    </row>
    <row r="11" spans="1:6" ht="15.75" customHeight="1" x14ac:dyDescent="0.25">
      <c r="A11" s="8" t="s">
        <v>82</v>
      </c>
      <c r="B11" s="59">
        <v>361533.11</v>
      </c>
      <c r="C11" s="60">
        <v>304295</v>
      </c>
      <c r="D11" s="60">
        <v>485185</v>
      </c>
      <c r="E11" s="60">
        <v>485185</v>
      </c>
      <c r="F11" s="60">
        <v>485185</v>
      </c>
    </row>
    <row r="12" spans="1:6" x14ac:dyDescent="0.25">
      <c r="A12" s="13" t="s">
        <v>83</v>
      </c>
      <c r="B12" s="56">
        <v>361533.11</v>
      </c>
      <c r="C12" s="57">
        <v>304295</v>
      </c>
      <c r="D12" s="57">
        <v>485185</v>
      </c>
      <c r="E12" s="57">
        <v>485185</v>
      </c>
      <c r="F12" s="57">
        <v>485185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96" t="s">
        <v>64</v>
      </c>
      <c r="B1" s="96"/>
      <c r="C1" s="96"/>
      <c r="D1" s="96"/>
      <c r="E1" s="96"/>
      <c r="F1" s="96"/>
      <c r="G1" s="96"/>
      <c r="H1" s="9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96" t="s">
        <v>18</v>
      </c>
      <c r="B3" s="96"/>
      <c r="C3" s="96"/>
      <c r="D3" s="96"/>
      <c r="E3" s="96"/>
      <c r="F3" s="96"/>
      <c r="G3" s="96"/>
      <c r="H3" s="9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96" t="s">
        <v>49</v>
      </c>
      <c r="B5" s="96"/>
      <c r="C5" s="96"/>
      <c r="D5" s="96"/>
      <c r="E5" s="96"/>
      <c r="F5" s="96"/>
      <c r="G5" s="96"/>
      <c r="H5" s="9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5" t="s">
        <v>5</v>
      </c>
      <c r="B7" s="14" t="s">
        <v>6</v>
      </c>
      <c r="C7" s="14" t="s">
        <v>29</v>
      </c>
      <c r="D7" s="14" t="s">
        <v>65</v>
      </c>
      <c r="E7" s="15" t="s">
        <v>66</v>
      </c>
      <c r="F7" s="15" t="s">
        <v>69</v>
      </c>
      <c r="G7" s="15" t="s">
        <v>30</v>
      </c>
      <c r="H7" s="15" t="s">
        <v>70</v>
      </c>
    </row>
    <row r="8" spans="1:8" x14ac:dyDescent="0.25">
      <c r="A8" s="29"/>
      <c r="B8" s="30"/>
      <c r="C8" s="28" t="s">
        <v>51</v>
      </c>
      <c r="D8" s="54"/>
      <c r="E8" s="55"/>
      <c r="F8" s="55"/>
      <c r="G8" s="55"/>
      <c r="H8" s="55"/>
    </row>
    <row r="9" spans="1:8" ht="25.5" x14ac:dyDescent="0.25">
      <c r="A9" s="8">
        <v>8</v>
      </c>
      <c r="B9" s="8"/>
      <c r="C9" s="8" t="s">
        <v>15</v>
      </c>
      <c r="D9" s="56"/>
      <c r="E9" s="57"/>
      <c r="F9" s="57"/>
      <c r="G9" s="57"/>
      <c r="H9" s="57"/>
    </row>
    <row r="10" spans="1:8" x14ac:dyDescent="0.25">
      <c r="A10" s="8"/>
      <c r="B10" s="12">
        <v>84</v>
      </c>
      <c r="C10" s="12" t="s">
        <v>22</v>
      </c>
      <c r="D10" s="56"/>
      <c r="E10" s="57"/>
      <c r="F10" s="57"/>
      <c r="G10" s="57"/>
      <c r="H10" s="57"/>
    </row>
    <row r="11" spans="1:8" x14ac:dyDescent="0.25">
      <c r="A11" s="8"/>
      <c r="B11" s="12"/>
      <c r="C11" s="32"/>
      <c r="D11" s="56"/>
      <c r="E11" s="57"/>
      <c r="F11" s="57"/>
      <c r="G11" s="57"/>
      <c r="H11" s="57"/>
    </row>
    <row r="12" spans="1:8" x14ac:dyDescent="0.25">
      <c r="A12" s="8"/>
      <c r="B12" s="12"/>
      <c r="C12" s="28" t="s">
        <v>54</v>
      </c>
      <c r="D12" s="56"/>
      <c r="E12" s="57"/>
      <c r="F12" s="57"/>
      <c r="G12" s="57"/>
      <c r="H12" s="57"/>
    </row>
    <row r="13" spans="1:8" ht="25.5" x14ac:dyDescent="0.25">
      <c r="A13" s="11">
        <v>5</v>
      </c>
      <c r="B13" s="11"/>
      <c r="C13" s="19" t="s">
        <v>16</v>
      </c>
      <c r="D13" s="56"/>
      <c r="E13" s="57"/>
      <c r="F13" s="57"/>
      <c r="G13" s="57"/>
      <c r="H13" s="57"/>
    </row>
    <row r="14" spans="1:8" ht="25.5" x14ac:dyDescent="0.25">
      <c r="A14" s="12"/>
      <c r="B14" s="12">
        <v>54</v>
      </c>
      <c r="C14" s="20" t="s">
        <v>23</v>
      </c>
      <c r="D14" s="56"/>
      <c r="E14" s="57"/>
      <c r="F14" s="57"/>
      <c r="G14" s="57"/>
      <c r="H14" s="58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96" t="s">
        <v>64</v>
      </c>
      <c r="B1" s="96"/>
      <c r="C1" s="96"/>
      <c r="D1" s="96"/>
      <c r="E1" s="96"/>
      <c r="F1" s="9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96" t="s">
        <v>18</v>
      </c>
      <c r="B3" s="96"/>
      <c r="C3" s="96"/>
      <c r="D3" s="96"/>
      <c r="E3" s="96"/>
      <c r="F3" s="9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6" t="s">
        <v>50</v>
      </c>
      <c r="B5" s="96"/>
      <c r="C5" s="96"/>
      <c r="D5" s="96"/>
      <c r="E5" s="96"/>
      <c r="F5" s="96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4" t="s">
        <v>42</v>
      </c>
      <c r="B7" s="14" t="s">
        <v>65</v>
      </c>
      <c r="C7" s="15" t="s">
        <v>66</v>
      </c>
      <c r="D7" s="15" t="s">
        <v>69</v>
      </c>
      <c r="E7" s="15" t="s">
        <v>30</v>
      </c>
      <c r="F7" s="15" t="s">
        <v>70</v>
      </c>
    </row>
    <row r="8" spans="1:6" x14ac:dyDescent="0.25">
      <c r="A8" s="8" t="s">
        <v>51</v>
      </c>
      <c r="B8" s="56"/>
      <c r="C8" s="57"/>
      <c r="D8" s="57"/>
      <c r="E8" s="57"/>
      <c r="F8" s="57"/>
    </row>
    <row r="9" spans="1:6" ht="25.5" x14ac:dyDescent="0.25">
      <c r="A9" s="8" t="s">
        <v>52</v>
      </c>
      <c r="B9" s="56"/>
      <c r="C9" s="57"/>
      <c r="D9" s="57"/>
      <c r="E9" s="57"/>
      <c r="F9" s="57"/>
    </row>
    <row r="10" spans="1:6" ht="25.5" x14ac:dyDescent="0.25">
      <c r="A10" s="13" t="s">
        <v>53</v>
      </c>
      <c r="B10" s="56"/>
      <c r="C10" s="57"/>
      <c r="D10" s="57"/>
      <c r="E10" s="57"/>
      <c r="F10" s="57"/>
    </row>
    <row r="11" spans="1:6" x14ac:dyDescent="0.25">
      <c r="A11" s="13"/>
      <c r="B11" s="56"/>
      <c r="C11" s="57"/>
      <c r="D11" s="57"/>
      <c r="E11" s="57"/>
      <c r="F11" s="57"/>
    </row>
    <row r="12" spans="1:6" x14ac:dyDescent="0.25">
      <c r="A12" s="8" t="s">
        <v>54</v>
      </c>
      <c r="B12" s="56"/>
      <c r="C12" s="57"/>
      <c r="D12" s="57"/>
      <c r="E12" s="57"/>
      <c r="F12" s="57"/>
    </row>
    <row r="13" spans="1:6" x14ac:dyDescent="0.25">
      <c r="A13" s="19" t="s">
        <v>45</v>
      </c>
      <c r="B13" s="56"/>
      <c r="C13" s="57"/>
      <c r="D13" s="57"/>
      <c r="E13" s="57"/>
      <c r="F13" s="57"/>
    </row>
    <row r="14" spans="1:6" x14ac:dyDescent="0.25">
      <c r="A14" s="10" t="s">
        <v>46</v>
      </c>
      <c r="B14" s="56"/>
      <c r="C14" s="57"/>
      <c r="D14" s="57"/>
      <c r="E14" s="57"/>
      <c r="F14" s="58"/>
    </row>
    <row r="15" spans="1:6" x14ac:dyDescent="0.25">
      <c r="A15" s="19" t="s">
        <v>47</v>
      </c>
      <c r="B15" s="56"/>
      <c r="C15" s="57"/>
      <c r="D15" s="57"/>
      <c r="E15" s="57"/>
      <c r="F15" s="58"/>
    </row>
    <row r="16" spans="1:6" x14ac:dyDescent="0.25">
      <c r="A16" s="10" t="s">
        <v>48</v>
      </c>
      <c r="B16" s="56"/>
      <c r="C16" s="57"/>
      <c r="D16" s="57"/>
      <c r="E16" s="57"/>
      <c r="F16" s="58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9"/>
  <sheetViews>
    <sheetView tabSelected="1" workbookViewId="0">
      <selection activeCell="I7" sqref="I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96" t="s">
        <v>64</v>
      </c>
      <c r="B1" s="96"/>
      <c r="C1" s="96"/>
      <c r="D1" s="96"/>
      <c r="E1" s="96"/>
      <c r="F1" s="96"/>
      <c r="G1" s="96"/>
      <c r="H1" s="96"/>
      <c r="I1" s="96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96" t="s">
        <v>17</v>
      </c>
      <c r="B3" s="97"/>
      <c r="C3" s="97"/>
      <c r="D3" s="97"/>
      <c r="E3" s="97"/>
      <c r="F3" s="97"/>
      <c r="G3" s="97"/>
      <c r="H3" s="97"/>
      <c r="I3" s="9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18" t="s">
        <v>19</v>
      </c>
      <c r="B5" s="119"/>
      <c r="C5" s="120"/>
      <c r="D5" s="14" t="s">
        <v>20</v>
      </c>
      <c r="E5" s="14" t="s">
        <v>65</v>
      </c>
      <c r="F5" s="15" t="s">
        <v>66</v>
      </c>
      <c r="G5" s="15" t="s">
        <v>69</v>
      </c>
      <c r="H5" s="15" t="s">
        <v>30</v>
      </c>
      <c r="I5" s="15" t="s">
        <v>70</v>
      </c>
    </row>
    <row r="6" spans="1:9" ht="25.5" customHeight="1" x14ac:dyDescent="0.25">
      <c r="A6" s="121" t="s">
        <v>84</v>
      </c>
      <c r="B6" s="122"/>
      <c r="C6" s="123"/>
      <c r="D6" s="72" t="s">
        <v>85</v>
      </c>
      <c r="E6" s="59">
        <f>E7+E29+E33</f>
        <v>361533.11</v>
      </c>
      <c r="F6" s="73">
        <f>F7+F33</f>
        <v>304295</v>
      </c>
      <c r="G6" s="73">
        <f>G7+G33</f>
        <v>485185</v>
      </c>
      <c r="H6" s="73">
        <f>H7+H33</f>
        <v>485185</v>
      </c>
      <c r="I6" s="73">
        <f>I7+I33</f>
        <v>485185</v>
      </c>
    </row>
    <row r="7" spans="1:9" ht="25.5" x14ac:dyDescent="0.25">
      <c r="A7" s="121" t="s">
        <v>86</v>
      </c>
      <c r="B7" s="122"/>
      <c r="C7" s="123"/>
      <c r="D7" s="72" t="s">
        <v>87</v>
      </c>
      <c r="E7" s="59">
        <f>E8+E14+E18+E22+E25</f>
        <v>347573.97</v>
      </c>
      <c r="F7" s="73">
        <f>F8+F14+F18+F22+F25</f>
        <v>303395</v>
      </c>
      <c r="G7" s="73">
        <f>G8+G14+G18+G22+G25</f>
        <v>484185</v>
      </c>
      <c r="H7" s="73">
        <f>H8+H14+H18+H22+H25</f>
        <v>483185</v>
      </c>
      <c r="I7" s="73">
        <f>I8+I14+I18+I22+I25</f>
        <v>483185</v>
      </c>
    </row>
    <row r="8" spans="1:9" ht="15" customHeight="1" x14ac:dyDescent="0.25">
      <c r="A8" s="124" t="s">
        <v>88</v>
      </c>
      <c r="B8" s="125"/>
      <c r="C8" s="126"/>
      <c r="D8" s="74" t="s">
        <v>89</v>
      </c>
      <c r="E8" s="87">
        <f>E9</f>
        <v>169352.37</v>
      </c>
      <c r="F8" s="75">
        <f>F9</f>
        <v>150600</v>
      </c>
      <c r="G8" s="75">
        <f>G9</f>
        <v>323000</v>
      </c>
      <c r="H8" s="75">
        <f>H9</f>
        <v>322000</v>
      </c>
      <c r="I8" s="76">
        <f>I9</f>
        <v>322000</v>
      </c>
    </row>
    <row r="9" spans="1:9" ht="15" customHeight="1" x14ac:dyDescent="0.25">
      <c r="A9" s="77">
        <v>3</v>
      </c>
      <c r="B9" s="78"/>
      <c r="C9" s="74"/>
      <c r="D9" s="79" t="s">
        <v>9</v>
      </c>
      <c r="E9" s="56">
        <f>SUM(E10:E12)</f>
        <v>169352.37</v>
      </c>
      <c r="F9" s="80">
        <f>SUM(F10:F12)</f>
        <v>150600</v>
      </c>
      <c r="G9" s="80">
        <f>SUM(G10:G13)</f>
        <v>323000</v>
      </c>
      <c r="H9" s="80">
        <f>SUM(H10:H13)</f>
        <v>322000</v>
      </c>
      <c r="I9" s="81">
        <f>SUM(I10:I13)</f>
        <v>322000</v>
      </c>
    </row>
    <row r="10" spans="1:9" ht="15" customHeight="1" x14ac:dyDescent="0.25">
      <c r="A10" s="115">
        <v>31</v>
      </c>
      <c r="B10" s="116"/>
      <c r="C10" s="117"/>
      <c r="D10" s="79" t="s">
        <v>10</v>
      </c>
      <c r="E10" s="56">
        <v>144286.38</v>
      </c>
      <c r="F10" s="80">
        <v>141185</v>
      </c>
      <c r="G10" s="80">
        <v>278335</v>
      </c>
      <c r="H10" s="80">
        <v>280335</v>
      </c>
      <c r="I10" s="80">
        <v>280335</v>
      </c>
    </row>
    <row r="11" spans="1:9" ht="15" customHeight="1" x14ac:dyDescent="0.25">
      <c r="A11" s="115">
        <v>32</v>
      </c>
      <c r="B11" s="116"/>
      <c r="C11" s="117"/>
      <c r="D11" s="79" t="s">
        <v>21</v>
      </c>
      <c r="E11" s="56">
        <v>24724.28</v>
      </c>
      <c r="F11" s="80">
        <v>9165</v>
      </c>
      <c r="G11" s="80">
        <v>42315</v>
      </c>
      <c r="H11" s="80">
        <v>41315</v>
      </c>
      <c r="I11" s="81">
        <v>41315</v>
      </c>
    </row>
    <row r="12" spans="1:9" x14ac:dyDescent="0.25">
      <c r="A12" s="115">
        <v>34</v>
      </c>
      <c r="B12" s="116"/>
      <c r="C12" s="117"/>
      <c r="D12" s="79" t="s">
        <v>74</v>
      </c>
      <c r="E12" s="56">
        <v>341.71</v>
      </c>
      <c r="F12" s="80">
        <v>250</v>
      </c>
      <c r="G12" s="80">
        <v>350</v>
      </c>
      <c r="H12" s="80">
        <v>350</v>
      </c>
      <c r="I12" s="81">
        <v>350</v>
      </c>
    </row>
    <row r="13" spans="1:9" x14ac:dyDescent="0.25">
      <c r="A13" s="115">
        <v>37</v>
      </c>
      <c r="B13" s="116"/>
      <c r="C13" s="117"/>
      <c r="D13" s="79" t="s">
        <v>104</v>
      </c>
      <c r="E13" s="56">
        <v>0</v>
      </c>
      <c r="F13" s="80">
        <v>0</v>
      </c>
      <c r="G13" s="80">
        <v>2000</v>
      </c>
      <c r="H13" s="80">
        <v>0</v>
      </c>
      <c r="I13" s="81">
        <v>0</v>
      </c>
    </row>
    <row r="14" spans="1:9" x14ac:dyDescent="0.25">
      <c r="A14" s="124" t="s">
        <v>90</v>
      </c>
      <c r="B14" s="125"/>
      <c r="C14" s="126"/>
      <c r="D14" s="82" t="s">
        <v>91</v>
      </c>
      <c r="E14" s="87">
        <v>652.75</v>
      </c>
      <c r="F14" s="75">
        <f>F15</f>
        <v>1000</v>
      </c>
      <c r="G14" s="75">
        <f>G15</f>
        <v>2000</v>
      </c>
      <c r="H14" s="75">
        <f>H15</f>
        <v>2000</v>
      </c>
      <c r="I14" s="76">
        <f>I15</f>
        <v>2000</v>
      </c>
    </row>
    <row r="15" spans="1:9" x14ac:dyDescent="0.25">
      <c r="A15" s="77">
        <v>3</v>
      </c>
      <c r="B15" s="83"/>
      <c r="C15" s="84"/>
      <c r="D15" s="79" t="s">
        <v>9</v>
      </c>
      <c r="E15" s="56">
        <v>652.75</v>
      </c>
      <c r="F15" s="80">
        <f>SUM(F16:F17)</f>
        <v>1000</v>
      </c>
      <c r="G15" s="80">
        <f>SUM(G16:G17)</f>
        <v>2000</v>
      </c>
      <c r="H15" s="80">
        <f>SUM(H16:H17)</f>
        <v>2000</v>
      </c>
      <c r="I15" s="81">
        <f>SUM(I16:I17)</f>
        <v>2000</v>
      </c>
    </row>
    <row r="16" spans="1:9" ht="15" customHeight="1" x14ac:dyDescent="0.25">
      <c r="A16" s="115">
        <v>31</v>
      </c>
      <c r="B16" s="116"/>
      <c r="C16" s="117"/>
      <c r="D16" s="79" t="s">
        <v>10</v>
      </c>
      <c r="E16" s="56">
        <v>0</v>
      </c>
      <c r="F16" s="80">
        <v>0</v>
      </c>
      <c r="G16" s="80">
        <v>0</v>
      </c>
      <c r="H16" s="80">
        <v>0</v>
      </c>
      <c r="I16" s="81">
        <v>0</v>
      </c>
    </row>
    <row r="17" spans="1:9" ht="14.25" customHeight="1" x14ac:dyDescent="0.25">
      <c r="A17" s="115">
        <v>32</v>
      </c>
      <c r="B17" s="116"/>
      <c r="C17" s="117"/>
      <c r="D17" s="79" t="s">
        <v>21</v>
      </c>
      <c r="E17" s="56">
        <v>652.75</v>
      </c>
      <c r="F17" s="80">
        <v>1000</v>
      </c>
      <c r="G17" s="80">
        <v>2000</v>
      </c>
      <c r="H17" s="80">
        <v>2000</v>
      </c>
      <c r="I17" s="81">
        <v>2000</v>
      </c>
    </row>
    <row r="18" spans="1:9" ht="15" customHeight="1" x14ac:dyDescent="0.25">
      <c r="A18" s="85" t="s">
        <v>92</v>
      </c>
      <c r="B18" s="78"/>
      <c r="C18" s="74"/>
      <c r="D18" s="74" t="s">
        <v>93</v>
      </c>
      <c r="E18" s="87">
        <f>E19</f>
        <v>147794.54999999999</v>
      </c>
      <c r="F18" s="75">
        <f>F19</f>
        <v>147795</v>
      </c>
      <c r="G18" s="75">
        <f>G19</f>
        <v>155185</v>
      </c>
      <c r="H18" s="75">
        <f>H19</f>
        <v>155185</v>
      </c>
      <c r="I18" s="76">
        <f>I19</f>
        <v>155185</v>
      </c>
    </row>
    <row r="19" spans="1:9" x14ac:dyDescent="0.25">
      <c r="A19" s="127">
        <v>3</v>
      </c>
      <c r="B19" s="128"/>
      <c r="C19" s="129"/>
      <c r="D19" s="79" t="s">
        <v>9</v>
      </c>
      <c r="E19" s="56">
        <f>SUM(E20:E21)</f>
        <v>147794.54999999999</v>
      </c>
      <c r="F19" s="80">
        <f>SUM(F20:F21)</f>
        <v>147795</v>
      </c>
      <c r="G19" s="80">
        <f>SUM(G20:G21)</f>
        <v>155185</v>
      </c>
      <c r="H19" s="80">
        <f>SUM(H20:H21)</f>
        <v>155185</v>
      </c>
      <c r="I19" s="81">
        <f>SUM(I20:I21)</f>
        <v>155185</v>
      </c>
    </row>
    <row r="20" spans="1:9" x14ac:dyDescent="0.25">
      <c r="A20" s="115">
        <v>31</v>
      </c>
      <c r="B20" s="116"/>
      <c r="C20" s="117"/>
      <c r="D20" s="79" t="s">
        <v>10</v>
      </c>
      <c r="E20" s="56">
        <v>147575</v>
      </c>
      <c r="F20" s="80">
        <v>133016</v>
      </c>
      <c r="G20" s="80">
        <v>154835</v>
      </c>
      <c r="H20" s="80">
        <v>154835</v>
      </c>
      <c r="I20" s="81">
        <v>154835</v>
      </c>
    </row>
    <row r="21" spans="1:9" ht="15" customHeight="1" x14ac:dyDescent="0.25">
      <c r="A21" s="115">
        <v>32</v>
      </c>
      <c r="B21" s="116"/>
      <c r="C21" s="117"/>
      <c r="D21" s="79" t="s">
        <v>21</v>
      </c>
      <c r="E21" s="56">
        <v>219.55</v>
      </c>
      <c r="F21" s="80">
        <v>14779</v>
      </c>
      <c r="G21" s="80">
        <v>350</v>
      </c>
      <c r="H21" s="80">
        <v>350</v>
      </c>
      <c r="I21" s="81">
        <v>350</v>
      </c>
    </row>
    <row r="22" spans="1:9" x14ac:dyDescent="0.25">
      <c r="A22" s="124" t="s">
        <v>94</v>
      </c>
      <c r="B22" s="125"/>
      <c r="C22" s="126"/>
      <c r="D22" s="82" t="s">
        <v>95</v>
      </c>
      <c r="E22" s="88">
        <v>0</v>
      </c>
      <c r="F22" s="75">
        <v>0</v>
      </c>
      <c r="G22" s="75">
        <v>0</v>
      </c>
      <c r="H22" s="75">
        <v>0</v>
      </c>
      <c r="I22" s="76">
        <v>0</v>
      </c>
    </row>
    <row r="23" spans="1:9" x14ac:dyDescent="0.25">
      <c r="A23" s="77">
        <v>3</v>
      </c>
      <c r="B23" s="78"/>
      <c r="C23" s="74"/>
      <c r="D23" s="79" t="s">
        <v>9</v>
      </c>
      <c r="E23" s="89">
        <v>0</v>
      </c>
      <c r="F23" s="80">
        <v>0</v>
      </c>
      <c r="G23" s="80">
        <v>0</v>
      </c>
      <c r="H23" s="80">
        <v>0</v>
      </c>
      <c r="I23" s="81">
        <v>0</v>
      </c>
    </row>
    <row r="24" spans="1:9" x14ac:dyDescent="0.25">
      <c r="A24" s="115">
        <v>32</v>
      </c>
      <c r="B24" s="116"/>
      <c r="C24" s="117"/>
      <c r="D24" s="79" t="s">
        <v>21</v>
      </c>
      <c r="E24" s="56">
        <v>0</v>
      </c>
      <c r="F24" s="80">
        <v>0</v>
      </c>
      <c r="G24" s="80">
        <v>0</v>
      </c>
      <c r="H24" s="80">
        <v>0</v>
      </c>
      <c r="I24" s="81">
        <v>0</v>
      </c>
    </row>
    <row r="25" spans="1:9" x14ac:dyDescent="0.25">
      <c r="A25" s="124" t="s">
        <v>96</v>
      </c>
      <c r="B25" s="125"/>
      <c r="C25" s="126"/>
      <c r="D25" s="82" t="s">
        <v>97</v>
      </c>
      <c r="E25" s="87">
        <f>E26</f>
        <v>29774.3</v>
      </c>
      <c r="F25" s="80">
        <f>F26</f>
        <v>4000</v>
      </c>
      <c r="G25" s="80">
        <f>G26</f>
        <v>4000</v>
      </c>
      <c r="H25" s="80">
        <f>H26</f>
        <v>4000</v>
      </c>
      <c r="I25" s="81">
        <f>I26</f>
        <v>4000</v>
      </c>
    </row>
    <row r="26" spans="1:9" x14ac:dyDescent="0.25">
      <c r="A26" s="77">
        <v>3</v>
      </c>
      <c r="B26" s="78"/>
      <c r="C26" s="74"/>
      <c r="D26" s="79" t="s">
        <v>9</v>
      </c>
      <c r="E26" s="56">
        <f>E27+E28</f>
        <v>29774.3</v>
      </c>
      <c r="F26" s="80">
        <f>F28</f>
        <v>4000</v>
      </c>
      <c r="G26" s="80">
        <f>SUM(G27:G28)</f>
        <v>4000</v>
      </c>
      <c r="H26" s="80">
        <f>SUM(H27:H28)</f>
        <v>4000</v>
      </c>
      <c r="I26" s="81">
        <f>SUM(I27:I28)</f>
        <v>4000</v>
      </c>
    </row>
    <row r="27" spans="1:9" x14ac:dyDescent="0.25">
      <c r="A27" s="115">
        <v>31</v>
      </c>
      <c r="B27" s="116"/>
      <c r="C27" s="117"/>
      <c r="D27" s="79" t="s">
        <v>10</v>
      </c>
      <c r="E27" s="56">
        <v>95.55</v>
      </c>
      <c r="F27" s="80">
        <v>0</v>
      </c>
      <c r="G27" s="80">
        <v>100</v>
      </c>
      <c r="H27" s="80">
        <v>100</v>
      </c>
      <c r="I27" s="81">
        <v>100</v>
      </c>
    </row>
    <row r="28" spans="1:9" x14ac:dyDescent="0.25">
      <c r="A28" s="115">
        <v>32</v>
      </c>
      <c r="B28" s="116"/>
      <c r="C28" s="117"/>
      <c r="D28" s="79" t="s">
        <v>21</v>
      </c>
      <c r="E28" s="56">
        <v>29678.75</v>
      </c>
      <c r="F28" s="80">
        <v>4000</v>
      </c>
      <c r="G28" s="80">
        <v>3900</v>
      </c>
      <c r="H28" s="80">
        <v>3900</v>
      </c>
      <c r="I28" s="81">
        <v>3900</v>
      </c>
    </row>
    <row r="29" spans="1:9" x14ac:dyDescent="0.25">
      <c r="A29" s="121" t="s">
        <v>98</v>
      </c>
      <c r="B29" s="122"/>
      <c r="C29" s="123"/>
      <c r="D29" s="72" t="s">
        <v>99</v>
      </c>
      <c r="E29" s="59">
        <v>12800.45</v>
      </c>
      <c r="F29" s="73">
        <f>F31</f>
        <v>0</v>
      </c>
      <c r="G29" s="73">
        <v>0</v>
      </c>
      <c r="H29" s="73">
        <v>0</v>
      </c>
      <c r="I29" s="73">
        <v>0</v>
      </c>
    </row>
    <row r="30" spans="1:9" x14ac:dyDescent="0.25">
      <c r="A30" s="124" t="s">
        <v>90</v>
      </c>
      <c r="B30" s="125"/>
      <c r="C30" s="126"/>
      <c r="D30" s="74" t="s">
        <v>91</v>
      </c>
      <c r="E30" s="56">
        <v>12800.45</v>
      </c>
      <c r="F30" s="80">
        <f>F31</f>
        <v>0</v>
      </c>
      <c r="G30" s="80">
        <v>0</v>
      </c>
      <c r="H30" s="80">
        <v>0</v>
      </c>
      <c r="I30" s="81">
        <v>0</v>
      </c>
    </row>
    <row r="31" spans="1:9" ht="25.5" x14ac:dyDescent="0.25">
      <c r="A31" s="127">
        <v>4</v>
      </c>
      <c r="B31" s="128"/>
      <c r="C31" s="129"/>
      <c r="D31" s="20" t="s">
        <v>11</v>
      </c>
      <c r="E31" s="56">
        <v>12800.45</v>
      </c>
      <c r="F31" s="80">
        <v>0</v>
      </c>
      <c r="G31" s="80">
        <v>0</v>
      </c>
      <c r="H31" s="80">
        <v>0</v>
      </c>
      <c r="I31" s="81">
        <v>0</v>
      </c>
    </row>
    <row r="32" spans="1:9" ht="25.5" x14ac:dyDescent="0.25">
      <c r="A32" s="115">
        <v>41</v>
      </c>
      <c r="B32" s="116"/>
      <c r="C32" s="117"/>
      <c r="D32" s="13" t="s">
        <v>100</v>
      </c>
      <c r="E32" s="56">
        <v>12800.45</v>
      </c>
      <c r="F32" s="80">
        <v>0</v>
      </c>
      <c r="G32" s="80">
        <v>0</v>
      </c>
      <c r="H32" s="80">
        <v>0</v>
      </c>
      <c r="I32" s="81">
        <v>0</v>
      </c>
    </row>
    <row r="33" spans="1:9" ht="25.5" x14ac:dyDescent="0.25">
      <c r="A33" s="121" t="s">
        <v>101</v>
      </c>
      <c r="B33" s="122"/>
      <c r="C33" s="123"/>
      <c r="D33" s="72" t="s">
        <v>102</v>
      </c>
      <c r="E33" s="59">
        <f>E34+E37</f>
        <v>1158.69</v>
      </c>
      <c r="F33" s="73">
        <f>F35</f>
        <v>900</v>
      </c>
      <c r="G33" s="73">
        <f>G34+G37</f>
        <v>1000</v>
      </c>
      <c r="H33" s="73">
        <f>H34+H37</f>
        <v>2000</v>
      </c>
      <c r="I33" s="73">
        <f>I34+I37</f>
        <v>2000</v>
      </c>
    </row>
    <row r="34" spans="1:9" x14ac:dyDescent="0.25">
      <c r="A34" s="124" t="s">
        <v>88</v>
      </c>
      <c r="B34" s="125"/>
      <c r="C34" s="126"/>
      <c r="D34" s="74" t="s">
        <v>89</v>
      </c>
      <c r="E34" s="56">
        <f>E35</f>
        <v>633.69000000000005</v>
      </c>
      <c r="F34" s="80">
        <f>F35</f>
        <v>900</v>
      </c>
      <c r="G34" s="80">
        <v>1000</v>
      </c>
      <c r="H34" s="80">
        <v>2000</v>
      </c>
      <c r="I34" s="81">
        <v>2000</v>
      </c>
    </row>
    <row r="35" spans="1:9" ht="25.5" x14ac:dyDescent="0.25">
      <c r="A35" s="127">
        <v>4</v>
      </c>
      <c r="B35" s="128"/>
      <c r="C35" s="129"/>
      <c r="D35" s="20" t="s">
        <v>11</v>
      </c>
      <c r="E35" s="56">
        <f>E36</f>
        <v>633.69000000000005</v>
      </c>
      <c r="F35" s="80">
        <v>900</v>
      </c>
      <c r="G35" s="80">
        <v>1000</v>
      </c>
      <c r="H35" s="80">
        <v>2000</v>
      </c>
      <c r="I35" s="81">
        <v>2000</v>
      </c>
    </row>
    <row r="36" spans="1:9" ht="25.5" x14ac:dyDescent="0.25">
      <c r="A36" s="115">
        <v>42</v>
      </c>
      <c r="B36" s="116"/>
      <c r="C36" s="117"/>
      <c r="D36" s="13" t="s">
        <v>28</v>
      </c>
      <c r="E36" s="56">
        <v>633.69000000000005</v>
      </c>
      <c r="F36" s="80">
        <v>900</v>
      </c>
      <c r="G36" s="80">
        <v>1000</v>
      </c>
      <c r="H36" s="80">
        <v>2000</v>
      </c>
      <c r="I36" s="81">
        <v>2000</v>
      </c>
    </row>
    <row r="37" spans="1:9" x14ac:dyDescent="0.25">
      <c r="A37" s="124" t="s">
        <v>96</v>
      </c>
      <c r="B37" s="125"/>
      <c r="C37" s="126"/>
      <c r="D37" s="74" t="s">
        <v>89</v>
      </c>
      <c r="E37" s="56">
        <f>E38</f>
        <v>525</v>
      </c>
      <c r="F37" s="80">
        <f>F38</f>
        <v>900</v>
      </c>
      <c r="G37" s="80">
        <v>0</v>
      </c>
      <c r="H37" s="80">
        <v>0</v>
      </c>
      <c r="I37" s="81">
        <v>0</v>
      </c>
    </row>
    <row r="38" spans="1:9" ht="25.5" x14ac:dyDescent="0.25">
      <c r="A38" s="127">
        <v>4</v>
      </c>
      <c r="B38" s="128"/>
      <c r="C38" s="129"/>
      <c r="D38" s="20" t="s">
        <v>11</v>
      </c>
      <c r="E38" s="56">
        <v>525</v>
      </c>
      <c r="F38" s="80">
        <v>900</v>
      </c>
      <c r="G38" s="80">
        <v>0</v>
      </c>
      <c r="H38" s="80">
        <v>0</v>
      </c>
      <c r="I38" s="81">
        <v>0</v>
      </c>
    </row>
    <row r="39" spans="1:9" ht="25.5" x14ac:dyDescent="0.25">
      <c r="A39" s="115">
        <v>42</v>
      </c>
      <c r="B39" s="116"/>
      <c r="C39" s="117"/>
      <c r="D39" s="13" t="s">
        <v>28</v>
      </c>
      <c r="E39" s="56">
        <v>525</v>
      </c>
      <c r="F39" s="80">
        <v>900</v>
      </c>
      <c r="G39" s="80">
        <v>0</v>
      </c>
      <c r="H39" s="80">
        <v>0</v>
      </c>
      <c r="I39" s="81">
        <v>0</v>
      </c>
    </row>
  </sheetData>
  <mergeCells count="32">
    <mergeCell ref="A38:C38"/>
    <mergeCell ref="A39:C39"/>
    <mergeCell ref="A27:C27"/>
    <mergeCell ref="A32:C32"/>
    <mergeCell ref="A33:C33"/>
    <mergeCell ref="A34:C34"/>
    <mergeCell ref="A35:C35"/>
    <mergeCell ref="A36:C36"/>
    <mergeCell ref="A29:C29"/>
    <mergeCell ref="A30:C30"/>
    <mergeCell ref="A31:C31"/>
    <mergeCell ref="A24:C24"/>
    <mergeCell ref="A25:C25"/>
    <mergeCell ref="A28:C28"/>
    <mergeCell ref="A22:C22"/>
    <mergeCell ref="A37:C37"/>
    <mergeCell ref="A16:C16"/>
    <mergeCell ref="A17:C17"/>
    <mergeCell ref="A19:C19"/>
    <mergeCell ref="A21:C21"/>
    <mergeCell ref="A11:C11"/>
    <mergeCell ref="A12:C12"/>
    <mergeCell ref="A14:C14"/>
    <mergeCell ref="A20:C20"/>
    <mergeCell ref="A13:C13"/>
    <mergeCell ref="A10:C10"/>
    <mergeCell ref="A1:I1"/>
    <mergeCell ref="A3:I3"/>
    <mergeCell ref="A5:C5"/>
    <mergeCell ref="A6:C6"/>
    <mergeCell ref="A7:C7"/>
    <mergeCell ref="A8:C8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JVP Zupanja</cp:lastModifiedBy>
  <cp:lastPrinted>2024-11-25T09:13:17Z</cp:lastPrinted>
  <dcterms:created xsi:type="dcterms:W3CDTF">2022-08-12T12:51:27Z</dcterms:created>
  <dcterms:modified xsi:type="dcterms:W3CDTF">2024-11-25T09:13:46Z</dcterms:modified>
</cp:coreProperties>
</file>